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media/image3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dG" sheetId="1" state="visible" r:id="rId3"/>
    <sheet name="DPGF" sheetId="2" state="visible" r:id="rId4"/>
  </sheets>
  <definedNames>
    <definedName function="false" hidden="false" localSheetId="1" name="_xlnm.Print_Area" vbProcedure="false">DPGF!$A$1:$G$97</definedName>
    <definedName function="false" hidden="false" localSheetId="1" name="_xlnm.Print_Titles" vbProcedure="false">DPGF!$6:$6</definedName>
    <definedName function="false" hidden="false" localSheetId="0" name="_xlnm.Print_Area" vbProcedure="false">PdG!$A$2:$F$31</definedName>
    <definedName function="false" hidden="false" localSheetId="0" name="_Toc140073556" vbProcedure="false">pdg!#ref!</definedName>
    <definedName function="false" hidden="false" localSheetId="0" name="_Toc146736915" vbProcedure="false">pdg!#ref!</definedName>
    <definedName function="false" hidden="false" localSheetId="0" name="_xlnm.Print_Titles" vbProcedure="false">pdg!#ref!</definedName>
    <definedName function="false" hidden="false" localSheetId="1" name="_Toc140073556" vbProcedure="false">dpgf!#ref!</definedName>
    <definedName function="false" hidden="false" localSheetId="1" name="_Toc146736915" vbProcedure="false">dpgf!#ref!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<sst xmlns="http://schemas.openxmlformats.org/spreadsheetml/2006/main" count="127" uniqueCount="95">
  <si>
    <t xml:space="preserve">Maître d’ouvrage :</t>
  </si>
  <si>
    <t xml:space="preserve">Secrétariat Général Commun Départemental (SGCD)</t>
  </si>
  <si>
    <t xml:space="preserve">Préfecture de la région Grand-Est et préfecture du Bas-Rhin</t>
  </si>
  <si>
    <t xml:space="preserve">5 Pl. de la République </t>
  </si>
  <si>
    <t xml:space="preserve">67073 STRASBOURG</t>
  </si>
  <si>
    <t xml:space="preserve">Restauration de la toiture et de la verrière du bâtiment Rotonde</t>
  </si>
  <si>
    <t xml:space="preserve">PHASE DCE
DPGF  LOT 04_VENTILATION</t>
  </si>
  <si>
    <t xml:space="preserve">MAITRE D’OEUVRE</t>
  </si>
  <si>
    <t xml:space="preserve">INGEDEC</t>
  </si>
  <si>
    <t xml:space="preserve">9, Rue du Parc – 67 205 OBERHAUSBERGEN</t>
  </si>
  <si>
    <t xml:space="preserve"> Tél : 03 90 20 56 00   Courriel : info@ingedec.com </t>
  </si>
  <si>
    <t xml:space="preserve">Date</t>
  </si>
  <si>
    <t xml:space="preserve">Désignation</t>
  </si>
  <si>
    <t xml:space="preserve">Indice</t>
  </si>
  <si>
    <t xml:space="preserve">DCE</t>
  </si>
  <si>
    <t xml:space="preserve">Les erreurs de quantités, divergences ou ambiguïtés de toute sorte pouvant apparaître dans la décomposition du prix des travaux traités </t>
  </si>
  <si>
    <t xml:space="preserve">à prix forfaitaire ne peuvent, en aucun cas, conduire à une modification du prix forfaitaire porté dans l'acte d'engagement.</t>
  </si>
  <si>
    <t xml:space="preserve">L'entrepreneur est tenu de vérifier et de modifier si nécessaire les quantités données à titre indicatif dans la décomposition du prix forfaitaire.</t>
  </si>
  <si>
    <t xml:space="preserve">Pos.</t>
  </si>
  <si>
    <t xml:space="preserve">U</t>
  </si>
  <si>
    <t xml:space="preserve">Qté</t>
  </si>
  <si>
    <t xml:space="preserve">Qté
Entreprise</t>
  </si>
  <si>
    <t xml:space="preserve">PU € HT</t>
  </si>
  <si>
    <t xml:space="preserve">PT € HT</t>
  </si>
  <si>
    <t xml:space="preserve">M</t>
  </si>
  <si>
    <t xml:space="preserve">C-0.</t>
  </si>
  <si>
    <t xml:space="preserve">INSTALLATION DE CHANTIER</t>
  </si>
  <si>
    <t xml:space="preserve">S\total</t>
  </si>
  <si>
    <t xml:space="preserve">Installation de chantier</t>
  </si>
  <si>
    <t xml:space="preserve">ens</t>
  </si>
  <si>
    <t xml:space="preserve">C-1.</t>
  </si>
  <si>
    <t xml:space="preserve">TRAVAUX DE VENTILATION EXTRACTION ATRIUM </t>
  </si>
  <si>
    <t xml:space="preserve">C-1.1</t>
  </si>
  <si>
    <t xml:space="preserve">Constat d'huissier</t>
  </si>
  <si>
    <t xml:space="preserve">P.M</t>
  </si>
  <si>
    <t xml:space="preserve">C-1.2</t>
  </si>
  <si>
    <t xml:space="preserve">Dépose du moteur de ventilation existant </t>
  </si>
  <si>
    <t xml:space="preserve">C-1.3</t>
  </si>
  <si>
    <t xml:space="preserve">Dépose alimentation et commande du ventilateur existant</t>
  </si>
  <si>
    <t xml:space="preserve">C-1.4</t>
  </si>
  <si>
    <t xml:space="preserve">Dépose des capots de ventilation en connexion avec l’atrium</t>
  </si>
  <si>
    <t xml:space="preserve">C-1.5</t>
  </si>
  <si>
    <t xml:space="preserve">Nouveau caisson d’extraction VMC C4</t>
  </si>
  <si>
    <t xml:space="preserve">C-1.6</t>
  </si>
  <si>
    <t xml:space="preserve">Caissons de piquage</t>
  </si>
  <si>
    <t xml:space="preserve"> . Caisson de piquage pour réseaux de gaines vers atrium sous verrière basse</t>
  </si>
  <si>
    <t xml:space="preserve">C-1.7</t>
  </si>
  <si>
    <t xml:space="preserve">Réseaux de ventilation en gaine circulaire</t>
  </si>
  <si>
    <t xml:space="preserve"> . Réseaux de gaines vers atrium </t>
  </si>
  <si>
    <t xml:space="preserve">Diamètre 250 mm</t>
  </si>
  <si>
    <t xml:space="preserve">ml</t>
  </si>
  <si>
    <t xml:space="preserve">Diamètre 200 mm</t>
  </si>
  <si>
    <t xml:space="preserve">Diamètre 160 mm</t>
  </si>
  <si>
    <t xml:space="preserve">C-1.8</t>
  </si>
  <si>
    <t xml:space="preserve">Silencieux - pièges à sons</t>
  </si>
  <si>
    <t xml:space="preserve">C-1.9</t>
  </si>
  <si>
    <t xml:space="preserve">Module de régulation de débit manuel</t>
  </si>
  <si>
    <t xml:space="preserve">u</t>
  </si>
  <si>
    <t xml:space="preserve">C-1.10</t>
  </si>
  <si>
    <t xml:space="preserve">Isolation des gaines et caisson de piquage</t>
  </si>
  <si>
    <t xml:space="preserve">m²</t>
  </si>
  <si>
    <t xml:space="preserve">C-2.</t>
  </si>
  <si>
    <t xml:space="preserve">TRAVAUX DE VENTILATION SOUFFLAGE ATRIUM</t>
  </si>
  <si>
    <t xml:space="preserve">C-2.1.</t>
  </si>
  <si>
    <t xml:space="preserve">Caisson de compensation de l'extraction 600m3/h </t>
  </si>
  <si>
    <t xml:space="preserve">C-2.2.</t>
  </si>
  <si>
    <t xml:space="preserve">Caissons de piquage prise d’air neuf sur conduits </t>
  </si>
  <si>
    <t xml:space="preserve">C-2.3.</t>
  </si>
  <si>
    <t xml:space="preserve">Réseaux de ventilation en gaine circulaire soufflage </t>
  </si>
  <si>
    <t xml:space="preserve">C-2.4.</t>
  </si>
  <si>
    <t xml:space="preserve">Silencieux – Pièges à sons – réseau de soufflage</t>
  </si>
  <si>
    <t xml:space="preserve">C-2.5.</t>
  </si>
  <si>
    <t xml:space="preserve">C-2.6.</t>
  </si>
  <si>
    <t xml:space="preserve">C-3.</t>
  </si>
  <si>
    <t xml:space="preserve">TRAVAUX ET OUVRAGES DIVERS</t>
  </si>
  <si>
    <t xml:space="preserve">C-3.1</t>
  </si>
  <si>
    <t xml:space="preserve">Mise en route et essais, contrôle étanchéité réseaux de gaines</t>
  </si>
  <si>
    <t xml:space="preserve">C-3.2</t>
  </si>
  <si>
    <t xml:space="preserve">Détection Incendie – Monuments historique – Sécurité globale Incendie durant le chantier</t>
  </si>
  <si>
    <t xml:space="preserve"> . Pour la durée totale du chantier</t>
  </si>
  <si>
    <t xml:space="preserve">C-3.2.1</t>
  </si>
  <si>
    <t xml:space="preserve">Détection incendie temporaire et mobile</t>
  </si>
  <si>
    <t xml:space="preserve">P.M.</t>
  </si>
  <si>
    <t xml:space="preserve">C-3.3</t>
  </si>
  <si>
    <t xml:space="preserve">DOE</t>
  </si>
  <si>
    <t xml:space="preserve">RECAPITULATIF </t>
  </si>
  <si>
    <t xml:space="preserve">TOTAL GENERAL € H.T.</t>
  </si>
  <si>
    <t xml:space="preserve">TVA </t>
  </si>
  <si>
    <t xml:space="preserve">TOTAL GENERAL € T.T.C.</t>
  </si>
  <si>
    <t xml:space="preserve">En toutes Lettres : (euros TTC)</t>
  </si>
  <si>
    <t xml:space="preserve">…......................................................................................................................................................</t>
  </si>
  <si>
    <t xml:space="preserve">L'ENTREPRISE</t>
  </si>
  <si>
    <t xml:space="preserve">A </t>
  </si>
  <si>
    <r>
      <rPr>
        <sz val="8"/>
        <rFont val="Tahoma"/>
        <family val="2"/>
        <charset val="1"/>
      </rPr>
      <t xml:space="preserve">Mention </t>
    </r>
    <r>
      <rPr>
        <i val="true"/>
        <sz val="8"/>
        <rFont val="Tahoma"/>
        <family val="2"/>
        <charset val="1"/>
      </rPr>
      <t xml:space="preserve">"Lu et approuvé"</t>
    </r>
    <r>
      <rPr>
        <sz val="8"/>
        <rFont val="Tahoma"/>
        <family val="2"/>
        <charset val="1"/>
      </rPr>
      <t xml:space="preserve"> - cachet et signature</t>
    </r>
  </si>
  <si>
    <t xml:space="preserve">Le 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</si>
</sst>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#,##0.00"/>
    <numFmt numFmtId="166" formatCode="d/m/yy;@"/>
    <numFmt numFmtId="167" formatCode="dd/mm/yyyy"/>
    <numFmt numFmtId="168" formatCode="0."/>
    <numFmt numFmtId="169" formatCode="_-* #,##0.00_-;\-* #,##0.00_-;_-* \-??_-;_-@_-"/>
    <numFmt numFmtId="170" formatCode="0"/>
    <numFmt numFmtId="171" formatCode="0.0"/>
    <numFmt numFmtId="172" formatCode="0.00"/>
    <numFmt numFmtId="173" formatCode="General"/>
    <numFmt numFmtId="174" formatCode="0\ %"/>
  </numFmts>
  <fonts count="30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Tahoma"/>
      <family val="2"/>
      <charset val="1"/>
    </font>
    <font>
      <sz val="8"/>
      <name val="Tahoma"/>
      <family val="2"/>
      <charset val="1"/>
    </font>
    <font>
      <sz val="10"/>
      <color theme="1"/>
      <name val="Tahoma"/>
      <family val="2"/>
      <charset val="1"/>
    </font>
    <font>
      <b val="true"/>
      <sz val="13"/>
      <color theme="1"/>
      <name val="Tahoma"/>
      <family val="2"/>
      <charset val="1"/>
    </font>
    <font>
      <b val="true"/>
      <sz val="11"/>
      <color theme="1"/>
      <name val="Tahoma"/>
      <family val="2"/>
      <charset val="1"/>
    </font>
    <font>
      <sz val="10"/>
      <color rgb="FF000000"/>
      <name val="Tahoma"/>
      <family val="2"/>
      <charset val="1"/>
    </font>
    <font>
      <b val="true"/>
      <sz val="21"/>
      <color theme="1"/>
      <name val="Tahoma"/>
      <family val="2"/>
      <charset val="1"/>
    </font>
    <font>
      <b val="true"/>
      <sz val="14"/>
      <color theme="1"/>
      <name val="Tahoma"/>
      <family val="2"/>
      <charset val="1"/>
    </font>
    <font>
      <b val="true"/>
      <sz val="12"/>
      <color theme="1"/>
      <name val="Tahoma"/>
      <family val="2"/>
      <charset val="1"/>
    </font>
    <font>
      <b val="true"/>
      <sz val="14"/>
      <color rgb="FF000000"/>
      <name val="Tahoma"/>
      <family val="2"/>
      <charset val="1"/>
    </font>
    <font>
      <b val="true"/>
      <sz val="16"/>
      <color rgb="FF000000"/>
      <name val="Tahoma"/>
      <family val="2"/>
      <charset val="1"/>
    </font>
    <font>
      <b val="true"/>
      <sz val="9"/>
      <color theme="1"/>
      <name val="Tahoma"/>
      <family val="2"/>
      <charset val="1"/>
    </font>
    <font>
      <sz val="8"/>
      <color theme="1"/>
      <name val="Tahoma"/>
      <family val="2"/>
      <charset val="1"/>
    </font>
    <font>
      <u val="single"/>
      <sz val="8"/>
      <color theme="10"/>
      <name val="Tahoma"/>
      <family val="2"/>
      <charset val="1"/>
    </font>
    <font>
      <u val="single"/>
      <sz val="11"/>
      <color theme="10"/>
      <name val="Calibri"/>
      <family val="2"/>
      <charset val="1"/>
    </font>
    <font>
      <u val="single"/>
      <sz val="9"/>
      <color theme="10"/>
      <name val="Tahoma"/>
      <family val="2"/>
      <charset val="1"/>
    </font>
    <font>
      <sz val="7"/>
      <color theme="1"/>
      <name val="Tahoma"/>
      <family val="2"/>
      <charset val="1"/>
    </font>
    <font>
      <sz val="7"/>
      <name val="Tahoma"/>
      <family val="2"/>
      <charset val="1"/>
    </font>
    <font>
      <b val="true"/>
      <sz val="8"/>
      <name val="Tahoma"/>
      <family val="2"/>
      <charset val="1"/>
    </font>
    <font>
      <i val="true"/>
      <sz val="8"/>
      <name val="Tahoma"/>
      <family val="2"/>
      <charset val="1"/>
    </font>
    <font>
      <i val="true"/>
      <sz val="11"/>
      <color rgb="FF7F7F7F"/>
      <name val="Calibri"/>
      <family val="2"/>
      <charset val="1"/>
    </font>
    <font>
      <b val="true"/>
      <i val="true"/>
      <sz val="8"/>
      <name val="Tahoma"/>
      <family val="2"/>
      <charset val="1"/>
    </font>
    <font>
      <sz val="8"/>
      <color rgb="FF000000"/>
      <name val="Tahoma"/>
      <family val="2"/>
      <charset val="1"/>
    </font>
    <font>
      <i val="true"/>
      <sz val="8"/>
      <color rgb="FF000000"/>
      <name val="Tahoma"/>
      <family val="2"/>
      <charset val="1"/>
    </font>
    <font>
      <b val="true"/>
      <sz val="10"/>
      <name val="Tahom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5"/>
        <bgColor rgb="FFC0C0C0"/>
      </patternFill>
    </fill>
    <fill>
      <patternFill patternType="solid">
        <fgColor rgb="FFCCFFCC"/>
        <bgColor rgb="FFCCFFFF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hair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9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left" vertical="center" textRotation="0" wrapText="true" indent="15" shrinkToFit="false"/>
      <protection locked="true" hidden="false"/>
    </xf>
    <xf numFmtId="164" fontId="16" fillId="0" borderId="5" xfId="0" applyFont="true" applyBorder="true" applyAlignment="true" applyProtection="false">
      <alignment horizontal="left" vertical="bottom" textRotation="0" wrapText="true" indent="15" shrinkToFit="false"/>
      <protection locked="true" hidden="false"/>
    </xf>
    <xf numFmtId="164" fontId="17" fillId="0" borderId="5" xfId="0" applyFont="true" applyBorder="true" applyAlignment="true" applyProtection="false">
      <alignment horizontal="left" vertical="center" textRotation="0" wrapText="true" indent="15" shrinkToFit="false"/>
      <protection locked="true" hidden="false"/>
    </xf>
    <xf numFmtId="164" fontId="18" fillId="0" borderId="5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0" fillId="0" borderId="7" xfId="2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20" fillId="0" borderId="8" xfId="2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21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1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21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1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2" fillId="0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21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3" fillId="0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3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4" fillId="3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24" fillId="3" borderId="1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6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3" fillId="0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5" fillId="0" borderId="0" xfId="22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3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4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70" fontId="17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6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23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72" fontId="23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2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24" fillId="0" borderId="5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2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23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23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24" fillId="0" borderId="8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3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5" fontId="23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3" fillId="0" borderId="1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5" fontId="23" fillId="0" borderId="13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4" fontId="23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72" fontId="23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6" xfId="0" applyFont="true" applyBorder="true" applyAlignment="true" applyProtection="true">
      <alignment horizontal="general" vertical="center" textRotation="0" wrapText="false" indent="0" shrinkToFit="false"/>
      <protection locked="fals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1"/>
    <cellStyle name="*unknown*" xfId="20" builtinId="8"/>
    <cellStyle name="Excel Built-in Explanatory Text" xfId="2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Relationship Id="rId3" Type="http://schemas.openxmlformats.org/officeDocument/2006/relationships/image" Target="../media/image3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298080</xdr:colOff>
      <xdr:row>17</xdr:row>
      <xdr:rowOff>91080</xdr:rowOff>
    </xdr:from>
    <xdr:to>
      <xdr:col>1</xdr:col>
      <xdr:colOff>1954080</xdr:colOff>
      <xdr:row>22</xdr:row>
      <xdr:rowOff>90720</xdr:rowOff>
    </xdr:to>
    <xdr:pic>
      <xdr:nvPicPr>
        <xdr:cNvPr id="0" name="Image 5" descr="Description : logo complet(jp)"/>
        <xdr:cNvPicPr/>
      </xdr:nvPicPr>
      <xdr:blipFill>
        <a:blip r:embed="rId1"/>
        <a:stretch/>
      </xdr:blipFill>
      <xdr:spPr>
        <a:xfrm>
          <a:off x="711000" y="6073920"/>
          <a:ext cx="1656000" cy="14094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4</xdr:col>
      <xdr:colOff>422280</xdr:colOff>
      <xdr:row>2</xdr:row>
      <xdr:rowOff>147600</xdr:rowOff>
    </xdr:from>
    <xdr:to>
      <xdr:col>5</xdr:col>
      <xdr:colOff>633600</xdr:colOff>
      <xdr:row>7</xdr:row>
      <xdr:rowOff>66240</xdr:rowOff>
    </xdr:to>
    <xdr:pic>
      <xdr:nvPicPr>
        <xdr:cNvPr id="1" name="Image 3" descr=""/>
        <xdr:cNvPicPr/>
      </xdr:nvPicPr>
      <xdr:blipFill>
        <a:blip r:embed="rId2"/>
        <a:stretch/>
      </xdr:blipFill>
      <xdr:spPr>
        <a:xfrm>
          <a:off x="4882680" y="385560"/>
          <a:ext cx="845640" cy="11667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819720</xdr:colOff>
      <xdr:row>9</xdr:row>
      <xdr:rowOff>24840</xdr:rowOff>
    </xdr:from>
    <xdr:to>
      <xdr:col>4</xdr:col>
      <xdr:colOff>587520</xdr:colOff>
      <xdr:row>11</xdr:row>
      <xdr:rowOff>107280</xdr:rowOff>
    </xdr:to>
    <xdr:pic>
      <xdr:nvPicPr>
        <xdr:cNvPr id="2" name="Image 6" descr=""/>
        <xdr:cNvPicPr/>
      </xdr:nvPicPr>
      <xdr:blipFill>
        <a:blip r:embed="rId3"/>
        <a:stretch/>
      </xdr:blipFill>
      <xdr:spPr>
        <a:xfrm>
          <a:off x="1232640" y="1949040"/>
          <a:ext cx="3815280" cy="24350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info@ingedec.com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J30"/>
  <sheetViews>
    <sheetView showFormulas="false" showGridLines="true" showRowColHeaders="true" showZeros="false" rightToLeft="false" tabSelected="false" showOutlineSymbols="true" defaultGridColor="true" view="pageBreakPreview" topLeftCell="A1" colorId="64" zoomScale="115" zoomScaleNormal="115" zoomScalePageLayoutView="115" workbookViewId="0">
      <selection pane="topLeft" activeCell="K12" activeCellId="0" sqref="K12"/>
    </sheetView>
  </sheetViews>
  <sheetFormatPr defaultColWidth="11.42578125" defaultRowHeight="12.75" zeroHeight="false" outlineLevelRow="0" outlineLevelCol="1"/>
  <cols>
    <col collapsed="false" customWidth="true" hidden="false" outlineLevel="0" max="1" min="1" style="1" width="5.86"/>
    <col collapsed="false" customWidth="true" hidden="false" outlineLevel="0" max="2" min="2" style="1" width="45.43"/>
    <col collapsed="false" customWidth="true" hidden="false" outlineLevel="0" max="3" min="3" style="2" width="5.29"/>
    <col collapsed="false" customWidth="true" hidden="false" outlineLevel="0" max="4" min="4" style="3" width="6.71"/>
    <col collapsed="false" customWidth="true" hidden="false" outlineLevel="0" max="5" min="5" style="3" width="9"/>
    <col collapsed="false" customWidth="true" hidden="false" outlineLevel="0" max="6" min="6" style="3" width="14.14"/>
    <col collapsed="false" customWidth="true" hidden="false" outlineLevel="0" max="7" min="7" style="1" width="14.86"/>
    <col collapsed="false" customWidth="true" hidden="false" outlineLevel="1" max="8" min="8" style="4" width="8.57"/>
    <col collapsed="false" customWidth="true" hidden="false" outlineLevel="1" max="9" min="9" style="5" width="14.86"/>
    <col collapsed="false" customWidth="true" hidden="false" outlineLevel="0" max="10" min="10" style="6" width="14.86"/>
    <col collapsed="false" customWidth="true" hidden="false" outlineLevel="0" max="13" min="11" style="7" width="14.86"/>
    <col collapsed="false" customWidth="false" hidden="false" outlineLevel="0" max="16384" min="14" style="7" width="11.43"/>
  </cols>
  <sheetData>
    <row r="2" customFormat="false" ht="6" hidden="false" customHeight="true" outlineLevel="0" collapsed="false"/>
    <row r="3" customFormat="false" ht="12.75" hidden="false" customHeight="true" outlineLevel="0" collapsed="false">
      <c r="A3" s="8" t="s">
        <v>0</v>
      </c>
      <c r="B3" s="8"/>
      <c r="C3" s="8"/>
      <c r="D3" s="8"/>
      <c r="E3" s="9"/>
      <c r="F3" s="10"/>
    </row>
    <row r="4" customFormat="false" ht="34.5" hidden="false" customHeight="true" outlineLevel="0" collapsed="false">
      <c r="A4" s="11" t="s">
        <v>1</v>
      </c>
      <c r="B4" s="11"/>
      <c r="C4" s="11"/>
      <c r="D4" s="11"/>
      <c r="F4" s="12"/>
    </row>
    <row r="5" customFormat="false" ht="25.5" hidden="false" customHeight="true" outlineLevel="0" collapsed="false">
      <c r="A5" s="13" t="s">
        <v>2</v>
      </c>
      <c r="B5" s="13"/>
      <c r="C5" s="13"/>
      <c r="D5" s="13"/>
      <c r="F5" s="12"/>
    </row>
    <row r="6" customFormat="false" ht="12.75" hidden="false" customHeight="true" outlineLevel="0" collapsed="false">
      <c r="A6" s="14" t="s">
        <v>3</v>
      </c>
      <c r="B6" s="14"/>
      <c r="C6" s="14"/>
      <c r="D6" s="14"/>
      <c r="F6" s="12"/>
    </row>
    <row r="7" customFormat="false" ht="12.75" hidden="false" customHeight="true" outlineLevel="0" collapsed="false">
      <c r="A7" s="15" t="s">
        <v>4</v>
      </c>
      <c r="B7" s="15"/>
      <c r="C7" s="15"/>
      <c r="D7" s="15"/>
      <c r="F7" s="12"/>
    </row>
    <row r="8" customFormat="false" ht="17.25" hidden="false" customHeight="true" outlineLevel="0" collapsed="false">
      <c r="A8" s="16"/>
      <c r="B8" s="17"/>
      <c r="C8" s="17"/>
      <c r="D8" s="17"/>
      <c r="E8" s="18"/>
      <c r="F8" s="19"/>
    </row>
    <row r="9" customFormat="false" ht="17.25" hidden="false" customHeight="true" outlineLevel="0" collapsed="false">
      <c r="A9" s="20"/>
      <c r="B9" s="20"/>
      <c r="C9" s="20"/>
      <c r="D9" s="20"/>
      <c r="E9" s="9"/>
      <c r="F9" s="10"/>
    </row>
    <row r="10" customFormat="false" ht="174.75" hidden="false" customHeight="true" outlineLevel="0" collapsed="false">
      <c r="A10" s="21"/>
      <c r="B10" s="21"/>
      <c r="C10" s="21"/>
      <c r="D10" s="21"/>
      <c r="F10" s="12"/>
    </row>
    <row r="11" customFormat="false" ht="10.5" hidden="false" customHeight="true" outlineLevel="0" collapsed="false">
      <c r="A11" s="22"/>
      <c r="B11" s="22"/>
      <c r="C11" s="22"/>
      <c r="D11" s="22"/>
      <c r="F11" s="12"/>
    </row>
    <row r="12" customFormat="false" ht="17.35" hidden="false" customHeight="false" outlineLevel="0" collapsed="false">
      <c r="A12" s="22"/>
      <c r="B12" s="23"/>
      <c r="C12" s="23"/>
      <c r="D12" s="23"/>
      <c r="F12" s="12"/>
    </row>
    <row r="13" customFormat="false" ht="18" hidden="false" customHeight="true" outlineLevel="0" collapsed="false">
      <c r="A13" s="24" t="s">
        <v>5</v>
      </c>
      <c r="B13" s="24"/>
      <c r="C13" s="24"/>
      <c r="D13" s="24"/>
      <c r="E13" s="24"/>
      <c r="F13" s="24"/>
    </row>
    <row r="14" customFormat="false" ht="18" hidden="false" customHeight="true" outlineLevel="0" collapsed="false">
      <c r="A14" s="25"/>
      <c r="B14" s="26"/>
      <c r="C14" s="26"/>
      <c r="D14" s="26"/>
      <c r="E14" s="26"/>
      <c r="F14" s="27"/>
    </row>
    <row r="15" customFormat="false" ht="10.5" hidden="false" customHeight="true" outlineLevel="0" collapsed="false">
      <c r="A15" s="28"/>
      <c r="B15" s="28"/>
      <c r="C15" s="28"/>
      <c r="D15" s="28"/>
    </row>
    <row r="16" customFormat="false" ht="61.5" hidden="false" customHeight="true" outlineLevel="0" collapsed="false">
      <c r="A16" s="29" t="s">
        <v>6</v>
      </c>
      <c r="B16" s="29"/>
      <c r="C16" s="29"/>
      <c r="D16" s="29"/>
      <c r="E16" s="29"/>
      <c r="F16" s="29"/>
    </row>
    <row r="17" s="7" customFormat="true" ht="9" hidden="false" customHeight="true" outlineLevel="0" collapsed="false">
      <c r="G17" s="1"/>
      <c r="H17" s="4"/>
      <c r="I17" s="5"/>
      <c r="J17" s="6"/>
    </row>
    <row r="18" customFormat="false" ht="15.75" hidden="false" customHeight="true" outlineLevel="0" collapsed="false">
      <c r="A18" s="30"/>
      <c r="B18" s="31"/>
      <c r="C18" s="31"/>
      <c r="D18" s="31"/>
      <c r="E18" s="31"/>
      <c r="F18" s="32"/>
    </row>
    <row r="19" customFormat="false" ht="46.5" hidden="false" customHeight="true" outlineLevel="0" collapsed="false">
      <c r="A19" s="33"/>
      <c r="B19" s="34" t="s">
        <v>7</v>
      </c>
      <c r="C19" s="34"/>
      <c r="D19" s="34"/>
      <c r="E19" s="34"/>
      <c r="F19" s="34"/>
    </row>
    <row r="20" customFormat="false" ht="20.25" hidden="false" customHeight="true" outlineLevel="0" collapsed="false">
      <c r="A20" s="33"/>
      <c r="B20" s="35" t="s">
        <v>8</v>
      </c>
      <c r="C20" s="35"/>
      <c r="D20" s="35"/>
      <c r="E20" s="35"/>
      <c r="F20" s="35"/>
    </row>
    <row r="21" customFormat="false" ht="14.25" hidden="false" customHeight="true" outlineLevel="0" collapsed="false">
      <c r="A21" s="33"/>
      <c r="B21" s="36" t="s">
        <v>9</v>
      </c>
      <c r="C21" s="36"/>
      <c r="D21" s="36"/>
      <c r="E21" s="36"/>
      <c r="F21" s="36"/>
    </row>
    <row r="22" customFormat="false" ht="14.25" hidden="false" customHeight="true" outlineLevel="0" collapsed="false">
      <c r="A22" s="33"/>
      <c r="B22" s="37" t="s">
        <v>10</v>
      </c>
      <c r="C22" s="37"/>
      <c r="D22" s="37"/>
      <c r="E22" s="37"/>
      <c r="F22" s="37"/>
    </row>
    <row r="23" customFormat="false" ht="12.75" hidden="false" customHeight="false" outlineLevel="0" collapsed="false">
      <c r="A23" s="38"/>
      <c r="B23" s="39"/>
      <c r="C23" s="40"/>
      <c r="D23" s="40"/>
      <c r="E23" s="40"/>
      <c r="F23" s="41"/>
    </row>
    <row r="26" customFormat="false" ht="13.5" hidden="false" customHeight="true" outlineLevel="0" collapsed="false">
      <c r="A26" s="42" t="s">
        <v>11</v>
      </c>
      <c r="B26" s="43" t="s">
        <v>12</v>
      </c>
      <c r="C26" s="44"/>
      <c r="D26" s="45" t="s">
        <v>13</v>
      </c>
      <c r="E26" s="46"/>
      <c r="F26" s="47"/>
    </row>
    <row r="27" customFormat="false" ht="12.75" hidden="false" customHeight="false" outlineLevel="0" collapsed="false">
      <c r="A27" s="48" t="n">
        <v>45799</v>
      </c>
      <c r="B27" s="49" t="s">
        <v>14</v>
      </c>
      <c r="C27" s="50"/>
      <c r="D27" s="51" t="n">
        <v>0</v>
      </c>
      <c r="E27" s="52"/>
      <c r="F27" s="53"/>
    </row>
    <row r="28" customFormat="false" ht="12.75" hidden="false" customHeight="false" outlineLevel="0" collapsed="false">
      <c r="A28" s="54"/>
      <c r="B28" s="49"/>
      <c r="C28" s="50"/>
      <c r="D28" s="51"/>
      <c r="E28" s="52"/>
      <c r="F28" s="53"/>
    </row>
    <row r="29" customFormat="false" ht="12.75" hidden="false" customHeight="false" outlineLevel="0" collapsed="false">
      <c r="A29" s="55"/>
      <c r="B29" s="43"/>
      <c r="C29" s="56"/>
      <c r="D29" s="51"/>
      <c r="E29" s="46"/>
      <c r="F29" s="47"/>
    </row>
    <row r="30" customFormat="false" ht="12.75" hidden="false" customHeight="false" outlineLevel="0" collapsed="false">
      <c r="A30" s="55"/>
      <c r="B30" s="43"/>
      <c r="C30" s="56"/>
      <c r="D30" s="51"/>
      <c r="E30" s="46"/>
      <c r="F30" s="47"/>
    </row>
  </sheetData>
  <mergeCells count="15">
    <mergeCell ref="A3:D3"/>
    <mergeCell ref="A4:D4"/>
    <mergeCell ref="A5:D5"/>
    <mergeCell ref="A6:D6"/>
    <mergeCell ref="A7:D7"/>
    <mergeCell ref="A9:D9"/>
    <mergeCell ref="A10:D10"/>
    <mergeCell ref="A11:D11"/>
    <mergeCell ref="A13:F13"/>
    <mergeCell ref="A15:D15"/>
    <mergeCell ref="A16:F16"/>
    <mergeCell ref="B19:F19"/>
    <mergeCell ref="B20:F20"/>
    <mergeCell ref="B21:F21"/>
    <mergeCell ref="B22:F22"/>
  </mergeCells>
  <hyperlinks>
    <hyperlink ref="B22" r:id="rId1" display=" Tél : 03 90 20 56 00   Courriel : info@ingedec.com "/>
  </hyperlinks>
  <printOptions headings="false" gridLines="false" gridLinesSet="true" horizontalCentered="true" verticalCentered="false"/>
  <pageMargins left="0.708333333333333" right="0.708333333333333" top="0.579166666666667" bottom="0.6375" header="0.315277777777778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true" differentOddEven="false">
    <oddHeader>&amp;L&amp;"Tahoma,Normal"&amp;8PALAIS EPISCOPAL
Restauration toiture et verrière du bâtiment Rotonde
PHASE PRO-DCE  &amp;C&amp;"Tahoma,Normal"&amp;8DPGF  LOT 04_VENTILATION&amp;R&amp;8Indice 4</oddHeader>
    <oddFooter>&amp;L&amp;"Bauhaus 93,Normal"&amp;8INGEDEC&amp;R&amp;"Tahoma,Normal"&amp;8Page &amp;P/&amp;N</oddFooter>
    <firstHeader/>
    <firstFooter/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K97"/>
  <sheetViews>
    <sheetView showFormulas="false" showGridLines="true" showRowColHeaders="true" showZeros="false" rightToLeft="false" tabSelected="true" showOutlineSymbols="true" defaultGridColor="true" view="pageBreakPreview" topLeftCell="A1" colorId="64" zoomScale="115" zoomScaleNormal="115" zoomScalePageLayoutView="115" workbookViewId="0">
      <selection pane="topLeft" activeCell="F18" activeCellId="0" sqref="F18"/>
    </sheetView>
  </sheetViews>
  <sheetFormatPr defaultColWidth="11.42578125" defaultRowHeight="12.75" zeroHeight="false" outlineLevelRow="0" outlineLevelCol="1"/>
  <cols>
    <col collapsed="false" customWidth="true" hidden="false" outlineLevel="0" max="1" min="1" style="1" width="5.86"/>
    <col collapsed="false" customWidth="true" hidden="false" outlineLevel="0" max="2" min="2" style="1" width="45.43"/>
    <col collapsed="false" customWidth="true" hidden="false" outlineLevel="0" max="3" min="3" style="2" width="5.29"/>
    <col collapsed="false" customWidth="true" hidden="false" outlineLevel="0" max="4" min="4" style="3" width="6.71"/>
    <col collapsed="false" customWidth="true" hidden="false" outlineLevel="0" max="5" min="5" style="3" width="8.29"/>
    <col collapsed="false" customWidth="true" hidden="false" outlineLevel="0" max="6" min="6" style="3" width="9"/>
    <col collapsed="false" customWidth="true" hidden="false" outlineLevel="0" max="7" min="7" style="3" width="14.14"/>
    <col collapsed="false" customWidth="true" hidden="false" outlineLevel="0" max="8" min="8" style="1" width="14.86"/>
    <col collapsed="false" customWidth="true" hidden="false" outlineLevel="1" max="9" min="9" style="4" width="8.57"/>
    <col collapsed="false" customWidth="true" hidden="false" outlineLevel="1" max="10" min="10" style="5" width="14.86"/>
    <col collapsed="false" customWidth="false" hidden="false" outlineLevel="0" max="16384" min="11" style="7" width="11.43"/>
  </cols>
  <sheetData>
    <row r="1" customFormat="false" ht="12.75" hidden="false" customHeight="false" outlineLevel="0" collapsed="false">
      <c r="A1" s="57" t="s">
        <v>15</v>
      </c>
      <c r="B1" s="58"/>
      <c r="C1" s="59"/>
      <c r="D1" s="60"/>
      <c r="E1" s="60"/>
      <c r="F1" s="60"/>
      <c r="G1" s="60"/>
      <c r="H1" s="58"/>
      <c r="J1" s="61"/>
    </row>
    <row r="2" customFormat="false" ht="12.75" hidden="false" customHeight="false" outlineLevel="0" collapsed="false">
      <c r="A2" s="57" t="s">
        <v>16</v>
      </c>
      <c r="B2" s="58"/>
      <c r="C2" s="59"/>
      <c r="D2" s="60"/>
      <c r="E2" s="60"/>
      <c r="F2" s="60"/>
      <c r="G2" s="60"/>
      <c r="H2" s="58"/>
      <c r="J2" s="61"/>
    </row>
    <row r="3" customFormat="false" ht="3" hidden="false" customHeight="true" outlineLevel="0" collapsed="false">
      <c r="A3" s="57"/>
      <c r="B3" s="58"/>
      <c r="C3" s="59"/>
      <c r="D3" s="60"/>
      <c r="E3" s="60"/>
      <c r="F3" s="60"/>
      <c r="G3" s="60"/>
      <c r="H3" s="58"/>
      <c r="J3" s="62"/>
    </row>
    <row r="4" customFormat="false" ht="12.75" hidden="false" customHeight="false" outlineLevel="0" collapsed="false">
      <c r="A4" s="57" t="s">
        <v>17</v>
      </c>
      <c r="B4" s="58"/>
      <c r="C4" s="59"/>
      <c r="D4" s="60"/>
      <c r="E4" s="60"/>
      <c r="F4" s="60"/>
      <c r="G4" s="60"/>
      <c r="H4" s="58"/>
      <c r="J4" s="62"/>
    </row>
    <row r="5" customFormat="false" ht="12.75" hidden="false" customHeight="false" outlineLevel="0" collapsed="false">
      <c r="A5" s="63"/>
      <c r="B5" s="58"/>
      <c r="C5" s="59"/>
      <c r="D5" s="58"/>
      <c r="E5" s="58"/>
      <c r="F5" s="60"/>
      <c r="G5" s="60"/>
      <c r="H5" s="64"/>
      <c r="J5" s="62"/>
    </row>
    <row r="6" customFormat="false" ht="37.5" hidden="false" customHeight="true" outlineLevel="0" collapsed="false">
      <c r="A6" s="65" t="s">
        <v>18</v>
      </c>
      <c r="B6" s="65" t="s">
        <v>12</v>
      </c>
      <c r="C6" s="65" t="s">
        <v>19</v>
      </c>
      <c r="D6" s="66" t="s">
        <v>20</v>
      </c>
      <c r="E6" s="67" t="s">
        <v>21</v>
      </c>
      <c r="F6" s="66" t="s">
        <v>22</v>
      </c>
      <c r="G6" s="66" t="s">
        <v>23</v>
      </c>
      <c r="H6" s="68"/>
      <c r="I6" s="69" t="s">
        <v>24</v>
      </c>
      <c r="J6" s="62"/>
    </row>
    <row r="7" customFormat="false" ht="12.75" hidden="false" customHeight="false" outlineLevel="0" collapsed="false">
      <c r="A7" s="70"/>
      <c r="B7" s="71"/>
      <c r="C7" s="72"/>
      <c r="D7" s="73"/>
      <c r="E7" s="74"/>
      <c r="F7" s="74"/>
      <c r="G7" s="73"/>
      <c r="H7" s="59"/>
      <c r="I7" s="75"/>
      <c r="J7" s="62"/>
    </row>
    <row r="8" customFormat="false" ht="12.75" hidden="false" customHeight="false" outlineLevel="0" collapsed="false">
      <c r="A8" s="76" t="s">
        <v>25</v>
      </c>
      <c r="B8" s="77" t="s">
        <v>26</v>
      </c>
      <c r="C8" s="78"/>
      <c r="D8" s="79"/>
      <c r="E8" s="79"/>
      <c r="F8" s="80" t="s">
        <v>27</v>
      </c>
      <c r="G8" s="81" t="n">
        <f aca="false">SUM(G9:G11)</f>
        <v>0</v>
      </c>
      <c r="H8" s="59"/>
      <c r="I8" s="82"/>
      <c r="J8" s="62"/>
    </row>
    <row r="9" customFormat="false" ht="12.75" hidden="false" customHeight="false" outlineLevel="0" collapsed="false">
      <c r="A9" s="83"/>
      <c r="B9" s="84"/>
      <c r="C9" s="85"/>
      <c r="D9" s="85"/>
      <c r="E9" s="86"/>
      <c r="F9" s="86"/>
      <c r="G9" s="87"/>
      <c r="H9" s="59"/>
      <c r="I9" s="88"/>
      <c r="J9" s="62"/>
    </row>
    <row r="10" customFormat="false" ht="12.75" hidden="false" customHeight="false" outlineLevel="0" collapsed="false">
      <c r="A10" s="83"/>
      <c r="B10" s="84" t="s">
        <v>28</v>
      </c>
      <c r="C10" s="85" t="s">
        <v>29</v>
      </c>
      <c r="D10" s="85" t="n">
        <v>1</v>
      </c>
      <c r="E10" s="86"/>
      <c r="F10" s="86"/>
      <c r="G10" s="87" t="n">
        <f aca="false">D10*F10</f>
        <v>0</v>
      </c>
      <c r="H10" s="59"/>
      <c r="I10" s="88"/>
      <c r="J10" s="62"/>
    </row>
    <row r="11" customFormat="false" ht="12.75" hidden="false" customHeight="false" outlineLevel="0" collapsed="false">
      <c r="A11" s="83"/>
      <c r="B11" s="84"/>
      <c r="C11" s="85"/>
      <c r="D11" s="85"/>
      <c r="E11" s="86"/>
      <c r="F11" s="86"/>
      <c r="G11" s="87"/>
      <c r="H11" s="59"/>
      <c r="I11" s="88"/>
      <c r="J11" s="62"/>
    </row>
    <row r="12" customFormat="false" ht="12.75" hidden="false" customHeight="false" outlineLevel="0" collapsed="false">
      <c r="A12" s="76" t="s">
        <v>30</v>
      </c>
      <c r="B12" s="77" t="s">
        <v>31</v>
      </c>
      <c r="C12" s="78"/>
      <c r="D12" s="89"/>
      <c r="E12" s="79"/>
      <c r="F12" s="80" t="s">
        <v>27</v>
      </c>
      <c r="G12" s="81" t="n">
        <f aca="false">SUM(G13:G38)</f>
        <v>0</v>
      </c>
      <c r="H12" s="59"/>
      <c r="I12" s="82"/>
      <c r="J12" s="62"/>
    </row>
    <row r="13" customFormat="false" ht="12.75" hidden="false" customHeight="false" outlineLevel="0" collapsed="false">
      <c r="A13" s="83"/>
      <c r="B13" s="84"/>
      <c r="C13" s="85"/>
      <c r="D13" s="85"/>
      <c r="E13" s="86"/>
      <c r="F13" s="86"/>
      <c r="G13" s="87"/>
      <c r="H13" s="59"/>
      <c r="I13" s="88"/>
      <c r="J13" s="62"/>
    </row>
    <row r="14" customFormat="false" ht="12.75" hidden="false" customHeight="false" outlineLevel="0" collapsed="false">
      <c r="A14" s="83" t="s">
        <v>32</v>
      </c>
      <c r="B14" s="84" t="s">
        <v>33</v>
      </c>
      <c r="C14" s="85" t="s">
        <v>29</v>
      </c>
      <c r="D14" s="90" t="n">
        <v>1</v>
      </c>
      <c r="F14" s="91" t="s">
        <v>34</v>
      </c>
      <c r="G14" s="87"/>
      <c r="H14" s="59"/>
      <c r="I14" s="88"/>
      <c r="J14" s="62"/>
    </row>
    <row r="15" customFormat="false" ht="12.75" hidden="false" customHeight="false" outlineLevel="0" collapsed="false">
      <c r="A15" s="83"/>
      <c r="B15" s="84"/>
      <c r="C15" s="85"/>
      <c r="D15" s="85"/>
      <c r="E15" s="86"/>
      <c r="F15" s="86"/>
      <c r="G15" s="87"/>
      <c r="H15" s="59"/>
      <c r="I15" s="88"/>
      <c r="J15" s="62"/>
    </row>
    <row r="16" customFormat="false" ht="12.75" hidden="false" customHeight="false" outlineLevel="0" collapsed="false">
      <c r="A16" s="83" t="s">
        <v>35</v>
      </c>
      <c r="B16" s="92" t="s">
        <v>36</v>
      </c>
      <c r="C16" s="85" t="s">
        <v>29</v>
      </c>
      <c r="D16" s="90" t="n">
        <f aca="false">ROUNDUP(I16,0)</f>
        <v>1</v>
      </c>
      <c r="E16" s="90"/>
      <c r="F16" s="93"/>
      <c r="G16" s="93" t="n">
        <f aca="false">F16*$D16</f>
        <v>0</v>
      </c>
      <c r="H16" s="59" t="n">
        <f aca="false">0</f>
        <v>0</v>
      </c>
      <c r="I16" s="88" t="n">
        <v>1</v>
      </c>
      <c r="J16" s="62"/>
    </row>
    <row r="17" customFormat="false" ht="12.75" hidden="false" customHeight="false" outlineLevel="0" collapsed="false">
      <c r="A17" s="83"/>
      <c r="B17" s="84"/>
      <c r="C17" s="85"/>
      <c r="D17" s="85"/>
      <c r="E17" s="86"/>
      <c r="F17" s="86"/>
      <c r="G17" s="87"/>
      <c r="H17" s="59"/>
      <c r="I17" s="88"/>
      <c r="J17" s="62"/>
    </row>
    <row r="18" customFormat="false" ht="12.75" hidden="false" customHeight="false" outlineLevel="0" collapsed="false">
      <c r="A18" s="83" t="s">
        <v>37</v>
      </c>
      <c r="B18" s="84" t="s">
        <v>38</v>
      </c>
      <c r="C18" s="85" t="s">
        <v>29</v>
      </c>
      <c r="D18" s="90" t="n">
        <f aca="false">ROUNDUP(I18,0)</f>
        <v>1</v>
      </c>
      <c r="E18" s="90"/>
      <c r="F18" s="93"/>
      <c r="G18" s="93" t="n">
        <f aca="false">F18*$D18</f>
        <v>0</v>
      </c>
      <c r="H18" s="59" t="n">
        <f aca="false">0</f>
        <v>0</v>
      </c>
      <c r="I18" s="88" t="n">
        <v>1</v>
      </c>
      <c r="J18" s="62"/>
    </row>
    <row r="19" customFormat="false" ht="12.75" hidden="false" customHeight="false" outlineLevel="0" collapsed="false">
      <c r="A19" s="83"/>
      <c r="B19" s="84"/>
      <c r="C19" s="85"/>
      <c r="D19" s="90"/>
      <c r="E19" s="90"/>
      <c r="F19" s="93"/>
      <c r="G19" s="93"/>
      <c r="H19" s="59"/>
      <c r="I19" s="88"/>
      <c r="J19" s="62"/>
    </row>
    <row r="20" customFormat="false" ht="13.8" hidden="false" customHeight="false" outlineLevel="0" collapsed="false">
      <c r="A20" s="83" t="s">
        <v>39</v>
      </c>
      <c r="B20" s="92" t="s">
        <v>40</v>
      </c>
      <c r="C20" s="85" t="s">
        <v>29</v>
      </c>
      <c r="D20" s="90" t="n">
        <v>6</v>
      </c>
      <c r="E20" s="90"/>
      <c r="F20" s="93"/>
      <c r="G20" s="93" t="n">
        <f aca="false">F20*$D20</f>
        <v>0</v>
      </c>
      <c r="H20" s="59" t="n">
        <f aca="false">0</f>
        <v>0</v>
      </c>
      <c r="I20" s="88"/>
      <c r="J20" s="62"/>
      <c r="K20" s="94"/>
    </row>
    <row r="21" customFormat="false" ht="13.8" hidden="false" customHeight="false" outlineLevel="0" collapsed="false">
      <c r="A21" s="83"/>
      <c r="B21" s="84"/>
      <c r="C21" s="85"/>
      <c r="D21" s="90"/>
      <c r="E21" s="90"/>
      <c r="F21" s="93"/>
      <c r="G21" s="93"/>
      <c r="H21" s="59"/>
      <c r="I21" s="88"/>
      <c r="J21" s="62"/>
      <c r="K21" s="94"/>
    </row>
    <row r="22" customFormat="false" ht="13.8" hidden="false" customHeight="false" outlineLevel="0" collapsed="false">
      <c r="A22" s="83" t="s">
        <v>41</v>
      </c>
      <c r="B22" s="92" t="s">
        <v>42</v>
      </c>
      <c r="C22" s="85" t="s">
        <v>29</v>
      </c>
      <c r="D22" s="90" t="n">
        <f aca="false">ROUNDUP(I22,0)</f>
        <v>1</v>
      </c>
      <c r="E22" s="90"/>
      <c r="F22" s="93"/>
      <c r="G22" s="93" t="n">
        <f aca="false">F22*$D22</f>
        <v>0</v>
      </c>
      <c r="H22" s="59" t="n">
        <f aca="false">0</f>
        <v>0</v>
      </c>
      <c r="I22" s="88" t="n">
        <v>1</v>
      </c>
      <c r="J22" s="62"/>
      <c r="K22" s="95"/>
    </row>
    <row r="23" customFormat="false" ht="13.8" hidden="false" customHeight="false" outlineLevel="0" collapsed="false">
      <c r="A23" s="83"/>
      <c r="B23" s="84"/>
      <c r="C23" s="85"/>
      <c r="D23" s="90"/>
      <c r="E23" s="90"/>
      <c r="F23" s="93"/>
      <c r="G23" s="93"/>
      <c r="H23" s="59"/>
      <c r="I23" s="88"/>
      <c r="J23" s="62"/>
      <c r="K23" s="95"/>
    </row>
    <row r="24" customFormat="false" ht="13.8" hidden="false" customHeight="false" outlineLevel="0" collapsed="false">
      <c r="A24" s="83" t="s">
        <v>43</v>
      </c>
      <c r="B24" s="84" t="s">
        <v>44</v>
      </c>
      <c r="C24" s="85"/>
      <c r="D24" s="90"/>
      <c r="E24" s="90"/>
      <c r="F24" s="93"/>
      <c r="G24" s="93"/>
      <c r="H24" s="59" t="n">
        <f aca="false">0</f>
        <v>0</v>
      </c>
      <c r="I24" s="88"/>
      <c r="J24" s="62"/>
      <c r="K24" s="95"/>
    </row>
    <row r="25" customFormat="false" ht="20.85" hidden="false" customHeight="false" outlineLevel="0" collapsed="false">
      <c r="A25" s="96"/>
      <c r="B25" s="92" t="s">
        <v>45</v>
      </c>
      <c r="C25" s="85" t="s">
        <v>29</v>
      </c>
      <c r="D25" s="90" t="n">
        <v>3</v>
      </c>
      <c r="E25" s="90"/>
      <c r="F25" s="93"/>
      <c r="G25" s="93" t="n">
        <f aca="false">F25*$D25</f>
        <v>0</v>
      </c>
      <c r="H25" s="59"/>
      <c r="I25" s="88"/>
      <c r="J25" s="62"/>
      <c r="K25" s="95"/>
    </row>
    <row r="26" customFormat="false" ht="13.8" hidden="false" customHeight="false" outlineLevel="0" collapsed="false">
      <c r="A26" s="96"/>
      <c r="B26" s="97"/>
      <c r="C26" s="85"/>
      <c r="D26" s="90"/>
      <c r="E26" s="90"/>
      <c r="F26" s="93"/>
      <c r="G26" s="93"/>
      <c r="H26" s="59"/>
      <c r="I26" s="88"/>
      <c r="J26" s="62"/>
      <c r="K26" s="95"/>
    </row>
    <row r="27" customFormat="false" ht="13.8" hidden="false" customHeight="false" outlineLevel="0" collapsed="false">
      <c r="A27" s="83" t="s">
        <v>46</v>
      </c>
      <c r="B27" s="84" t="s">
        <v>47</v>
      </c>
      <c r="C27" s="85"/>
      <c r="D27" s="90"/>
      <c r="E27" s="90"/>
      <c r="F27" s="93"/>
      <c r="G27" s="93" t="n">
        <f aca="false">F27*$D27</f>
        <v>0</v>
      </c>
      <c r="H27" s="59" t="n">
        <f aca="false">0</f>
        <v>0</v>
      </c>
      <c r="I27" s="88"/>
      <c r="J27" s="62"/>
      <c r="K27" s="95"/>
    </row>
    <row r="28" customFormat="false" ht="13.8" hidden="false" customHeight="false" outlineLevel="0" collapsed="false">
      <c r="A28" s="96"/>
      <c r="B28" s="92" t="s">
        <v>48</v>
      </c>
      <c r="C28" s="85"/>
      <c r="D28" s="90"/>
      <c r="E28" s="90"/>
      <c r="F28" s="93"/>
      <c r="G28" s="93"/>
      <c r="H28" s="59"/>
      <c r="I28" s="88"/>
      <c r="J28" s="62"/>
      <c r="K28" s="95"/>
    </row>
    <row r="29" customFormat="false" ht="13.8" hidden="false" customHeight="false" outlineLevel="0" collapsed="false">
      <c r="A29" s="96"/>
      <c r="B29" s="98" t="s">
        <v>49</v>
      </c>
      <c r="C29" s="85" t="s">
        <v>50</v>
      </c>
      <c r="D29" s="99" t="n">
        <f aca="false">I29</f>
        <v>2</v>
      </c>
      <c r="E29" s="90"/>
      <c r="F29" s="93"/>
      <c r="G29" s="93" t="n">
        <f aca="false">F29*$D29</f>
        <v>0</v>
      </c>
      <c r="H29" s="59"/>
      <c r="I29" s="88" t="n">
        <v>2</v>
      </c>
      <c r="J29" s="62"/>
      <c r="K29" s="95"/>
    </row>
    <row r="30" customFormat="false" ht="13.8" hidden="false" customHeight="false" outlineLevel="0" collapsed="false">
      <c r="A30" s="96"/>
      <c r="B30" s="98" t="s">
        <v>51</v>
      </c>
      <c r="C30" s="85" t="s">
        <v>50</v>
      </c>
      <c r="D30" s="99" t="n">
        <f aca="false">I30</f>
        <v>3</v>
      </c>
      <c r="E30" s="90"/>
      <c r="F30" s="93"/>
      <c r="G30" s="93" t="n">
        <f aca="false">F30*$D30</f>
        <v>0</v>
      </c>
      <c r="H30" s="59"/>
      <c r="I30" s="88" t="n">
        <v>3</v>
      </c>
      <c r="J30" s="62"/>
      <c r="K30" s="95"/>
    </row>
    <row r="31" customFormat="false" ht="13.8" hidden="false" customHeight="false" outlineLevel="0" collapsed="false">
      <c r="A31" s="96"/>
      <c r="B31" s="98" t="s">
        <v>52</v>
      </c>
      <c r="C31" s="85" t="s">
        <v>50</v>
      </c>
      <c r="D31" s="99" t="n">
        <f aca="false">I31</f>
        <v>15</v>
      </c>
      <c r="E31" s="90"/>
      <c r="F31" s="93"/>
      <c r="G31" s="93" t="n">
        <f aca="false">F31*$D31</f>
        <v>0</v>
      </c>
      <c r="H31" s="59"/>
      <c r="I31" s="88" t="n">
        <f aca="false">3.12+1.79+0.36+3.1+2.98+2.45+1.2</f>
        <v>15</v>
      </c>
      <c r="J31" s="62"/>
      <c r="K31" s="95"/>
    </row>
    <row r="32" customFormat="false" ht="13.8" hidden="false" customHeight="false" outlineLevel="0" collapsed="false">
      <c r="A32" s="96"/>
      <c r="B32" s="97"/>
      <c r="C32" s="85"/>
      <c r="D32" s="90"/>
      <c r="E32" s="90"/>
      <c r="F32" s="93"/>
      <c r="G32" s="93"/>
      <c r="H32" s="59"/>
      <c r="I32" s="88"/>
      <c r="J32" s="62"/>
      <c r="K32" s="95"/>
    </row>
    <row r="33" customFormat="false" ht="13.5" hidden="false" customHeight="true" outlineLevel="0" collapsed="false">
      <c r="A33" s="83" t="s">
        <v>53</v>
      </c>
      <c r="B33" s="84" t="s">
        <v>54</v>
      </c>
      <c r="C33" s="85" t="s">
        <v>29</v>
      </c>
      <c r="D33" s="90" t="n">
        <f aca="false">I33</f>
        <v>2</v>
      </c>
      <c r="E33" s="90"/>
      <c r="F33" s="93"/>
      <c r="G33" s="93" t="n">
        <f aca="false">F33*$D33</f>
        <v>0</v>
      </c>
      <c r="H33" s="59" t="n">
        <f aca="false">0</f>
        <v>0</v>
      </c>
      <c r="I33" s="88" t="n">
        <v>2</v>
      </c>
      <c r="J33" s="62"/>
      <c r="K33" s="94"/>
    </row>
    <row r="34" customFormat="false" ht="13.8" hidden="false" customHeight="false" outlineLevel="0" collapsed="false">
      <c r="A34" s="83"/>
      <c r="B34" s="84"/>
      <c r="C34" s="85"/>
      <c r="D34" s="90"/>
      <c r="E34" s="90"/>
      <c r="F34" s="93"/>
      <c r="G34" s="93"/>
      <c r="H34" s="59"/>
      <c r="I34" s="88"/>
      <c r="J34" s="62"/>
      <c r="K34" s="95"/>
    </row>
    <row r="35" customFormat="false" ht="13.5" hidden="false" customHeight="true" outlineLevel="0" collapsed="false">
      <c r="A35" s="83" t="s">
        <v>55</v>
      </c>
      <c r="B35" s="84" t="s">
        <v>56</v>
      </c>
      <c r="C35" s="85" t="s">
        <v>57</v>
      </c>
      <c r="D35" s="90" t="n">
        <f aca="false">I35</f>
        <v>3</v>
      </c>
      <c r="E35" s="90"/>
      <c r="F35" s="93"/>
      <c r="G35" s="93" t="n">
        <f aca="false">F35*$D35</f>
        <v>0</v>
      </c>
      <c r="H35" s="59" t="n">
        <f aca="false">0</f>
        <v>0</v>
      </c>
      <c r="I35" s="88" t="n">
        <v>3</v>
      </c>
      <c r="J35" s="62"/>
      <c r="K35" s="94"/>
    </row>
    <row r="36" customFormat="false" ht="13.8" hidden="false" customHeight="false" outlineLevel="0" collapsed="false">
      <c r="A36" s="83"/>
      <c r="B36" s="84"/>
      <c r="C36" s="85"/>
      <c r="D36" s="90"/>
      <c r="E36" s="90"/>
      <c r="F36" s="93"/>
      <c r="G36" s="93"/>
      <c r="H36" s="59"/>
      <c r="I36" s="88"/>
      <c r="J36" s="62"/>
      <c r="K36" s="94"/>
    </row>
    <row r="37" customFormat="false" ht="13.5" hidden="false" customHeight="true" outlineLevel="0" collapsed="false">
      <c r="A37" s="83" t="s">
        <v>58</v>
      </c>
      <c r="B37" s="84" t="s">
        <v>59</v>
      </c>
      <c r="C37" s="85" t="s">
        <v>60</v>
      </c>
      <c r="D37" s="99" t="n">
        <f aca="false">ROUNDUP(I37,1)+1</f>
        <v>12</v>
      </c>
      <c r="F37" s="93"/>
      <c r="G37" s="93" t="n">
        <f aca="false">D37*F37</f>
        <v>0</v>
      </c>
      <c r="H37" s="59" t="n">
        <f aca="false">0</f>
        <v>0</v>
      </c>
      <c r="I37" s="100" t="n">
        <f aca="false">3.14*0.16*I31+3.14*0.25*I29+3.14*0.2*I30</f>
        <v>10.99</v>
      </c>
      <c r="J37" s="62"/>
      <c r="K37" s="94"/>
    </row>
    <row r="38" customFormat="false" ht="13.5" hidden="false" customHeight="true" outlineLevel="0" collapsed="false">
      <c r="A38" s="83"/>
      <c r="B38" s="84"/>
      <c r="C38" s="85"/>
      <c r="D38" s="90"/>
      <c r="E38" s="90"/>
      <c r="F38" s="93"/>
      <c r="G38" s="93"/>
      <c r="H38" s="59"/>
      <c r="I38" s="88"/>
      <c r="J38" s="62"/>
      <c r="K38" s="94"/>
    </row>
    <row r="39" customFormat="false" ht="13.8" hidden="false" customHeight="false" outlineLevel="0" collapsed="false">
      <c r="A39" s="76" t="s">
        <v>61</v>
      </c>
      <c r="B39" s="77" t="s">
        <v>62</v>
      </c>
      <c r="C39" s="78"/>
      <c r="D39" s="89"/>
      <c r="E39" s="79"/>
      <c r="F39" s="80" t="s">
        <v>27</v>
      </c>
      <c r="G39" s="81" t="n">
        <f aca="false">SUM(G40:G57)</f>
        <v>0</v>
      </c>
      <c r="H39" s="59"/>
      <c r="I39" s="82"/>
      <c r="J39" s="62"/>
      <c r="K39" s="94"/>
    </row>
    <row r="40" customFormat="false" ht="13.8" hidden="false" customHeight="false" outlineLevel="0" collapsed="false">
      <c r="A40" s="83"/>
      <c r="B40" s="84"/>
      <c r="C40" s="85"/>
      <c r="D40" s="85"/>
      <c r="E40" s="86"/>
      <c r="F40" s="86"/>
      <c r="G40" s="87"/>
      <c r="H40" s="59"/>
      <c r="I40" s="88"/>
      <c r="J40" s="62"/>
      <c r="K40" s="94"/>
    </row>
    <row r="41" customFormat="false" ht="13.8" hidden="false" customHeight="false" outlineLevel="0" collapsed="false">
      <c r="A41" s="83" t="s">
        <v>63</v>
      </c>
      <c r="B41" s="92" t="s">
        <v>64</v>
      </c>
      <c r="C41" s="85" t="s">
        <v>29</v>
      </c>
      <c r="D41" s="90" t="n">
        <f aca="false">ROUNDUP(I41,0)</f>
        <v>1</v>
      </c>
      <c r="E41" s="90"/>
      <c r="F41" s="93"/>
      <c r="G41" s="93" t="n">
        <f aca="false">F41*$D41</f>
        <v>0</v>
      </c>
      <c r="H41" s="59" t="n">
        <f aca="false">0</f>
        <v>0</v>
      </c>
      <c r="I41" s="88" t="n">
        <v>1</v>
      </c>
      <c r="J41" s="62"/>
      <c r="K41" s="94"/>
    </row>
    <row r="42" customFormat="false" ht="13.8" hidden="false" customHeight="false" outlineLevel="0" collapsed="false">
      <c r="A42" s="83"/>
      <c r="B42" s="84"/>
      <c r="C42" s="85"/>
      <c r="D42" s="90"/>
      <c r="E42" s="90"/>
      <c r="F42" s="93"/>
      <c r="G42" s="93"/>
      <c r="H42" s="59"/>
      <c r="I42" s="88"/>
      <c r="J42" s="62"/>
      <c r="K42" s="94"/>
    </row>
    <row r="43" customFormat="false" ht="13.8" hidden="false" customHeight="false" outlineLevel="0" collapsed="false">
      <c r="A43" s="83" t="s">
        <v>65</v>
      </c>
      <c r="B43" s="84" t="s">
        <v>66</v>
      </c>
      <c r="C43" s="85"/>
      <c r="D43" s="90"/>
      <c r="E43" s="90"/>
      <c r="F43" s="93"/>
      <c r="G43" s="93"/>
      <c r="H43" s="59" t="n">
        <f aca="false">0</f>
        <v>0</v>
      </c>
      <c r="I43" s="88"/>
      <c r="J43" s="62"/>
      <c r="K43" s="94"/>
    </row>
    <row r="44" customFormat="false" ht="20.85" hidden="false" customHeight="false" outlineLevel="0" collapsed="false">
      <c r="A44" s="96"/>
      <c r="B44" s="92" t="s">
        <v>45</v>
      </c>
      <c r="C44" s="85" t="s">
        <v>29</v>
      </c>
      <c r="D44" s="90" t="n">
        <v>3</v>
      </c>
      <c r="E44" s="90"/>
      <c r="F44" s="93"/>
      <c r="G44" s="93" t="n">
        <f aca="false">F44*$D44</f>
        <v>0</v>
      </c>
      <c r="H44" s="59"/>
      <c r="I44" s="88"/>
      <c r="J44" s="62"/>
      <c r="K44" s="94"/>
    </row>
    <row r="45" customFormat="false" ht="12.75" hidden="false" customHeight="false" outlineLevel="0" collapsed="false">
      <c r="A45" s="96"/>
      <c r="B45" s="97"/>
      <c r="C45" s="85"/>
      <c r="D45" s="90"/>
      <c r="E45" s="90"/>
      <c r="F45" s="93"/>
      <c r="G45" s="93"/>
      <c r="H45" s="59"/>
      <c r="I45" s="88"/>
      <c r="J45" s="62"/>
    </row>
    <row r="46" customFormat="false" ht="12.75" hidden="false" customHeight="false" outlineLevel="0" collapsed="false">
      <c r="A46" s="83" t="s">
        <v>67</v>
      </c>
      <c r="B46" s="84" t="s">
        <v>68</v>
      </c>
      <c r="C46" s="85"/>
      <c r="D46" s="90"/>
      <c r="E46" s="90"/>
      <c r="F46" s="93"/>
      <c r="G46" s="93"/>
      <c r="H46" s="59" t="n">
        <f aca="false">0</f>
        <v>0</v>
      </c>
      <c r="I46" s="88"/>
      <c r="J46" s="62"/>
    </row>
    <row r="47" customFormat="false" ht="12.75" hidden="false" customHeight="false" outlineLevel="0" collapsed="false">
      <c r="A47" s="96"/>
      <c r="B47" s="92" t="s">
        <v>48</v>
      </c>
      <c r="C47" s="85"/>
      <c r="D47" s="90"/>
      <c r="E47" s="90"/>
      <c r="F47" s="93"/>
      <c r="G47" s="93"/>
      <c r="H47" s="59"/>
      <c r="I47" s="88"/>
      <c r="J47" s="62"/>
    </row>
    <row r="48" customFormat="false" ht="12.75" hidden="false" customHeight="false" outlineLevel="0" collapsed="false">
      <c r="A48" s="96"/>
      <c r="B48" s="98" t="s">
        <v>49</v>
      </c>
      <c r="C48" s="85" t="s">
        <v>50</v>
      </c>
      <c r="D48" s="90" t="n">
        <f aca="false">I48</f>
        <v>2</v>
      </c>
      <c r="E48" s="90"/>
      <c r="F48" s="93"/>
      <c r="G48" s="93" t="n">
        <f aca="false">F48*$D48</f>
        <v>0</v>
      </c>
      <c r="H48" s="59"/>
      <c r="I48" s="88" t="n">
        <f aca="false">I29</f>
        <v>2</v>
      </c>
      <c r="J48" s="62"/>
    </row>
    <row r="49" customFormat="false" ht="12.75" hidden="false" customHeight="false" outlineLevel="0" collapsed="false">
      <c r="A49" s="96"/>
      <c r="B49" s="98" t="s">
        <v>51</v>
      </c>
      <c r="C49" s="85" t="s">
        <v>50</v>
      </c>
      <c r="D49" s="90" t="n">
        <f aca="false">I49</f>
        <v>3</v>
      </c>
      <c r="E49" s="90"/>
      <c r="F49" s="93"/>
      <c r="G49" s="93" t="n">
        <f aca="false">F49*$D49</f>
        <v>0</v>
      </c>
      <c r="H49" s="59"/>
      <c r="I49" s="88" t="n">
        <v>3</v>
      </c>
      <c r="J49" s="62"/>
    </row>
    <row r="50" customFormat="false" ht="12.75" hidden="false" customHeight="false" outlineLevel="0" collapsed="false">
      <c r="A50" s="96"/>
      <c r="B50" s="98" t="s">
        <v>52</v>
      </c>
      <c r="C50" s="85" t="s">
        <v>50</v>
      </c>
      <c r="D50" s="90" t="n">
        <f aca="false">ROUNDUP(I50,1)+1</f>
        <v>19.5</v>
      </c>
      <c r="E50" s="90"/>
      <c r="F50" s="93"/>
      <c r="G50" s="93" t="n">
        <f aca="false">F50*$D50</f>
        <v>0</v>
      </c>
      <c r="H50" s="59"/>
      <c r="I50" s="88" t="n">
        <f aca="false">3.12+1.79+0.36+3.1+2.98+2.45+1.2+2+1.5</f>
        <v>18.5</v>
      </c>
      <c r="J50" s="62"/>
    </row>
    <row r="51" customFormat="false" ht="12.75" hidden="false" customHeight="false" outlineLevel="0" collapsed="false">
      <c r="A51" s="96"/>
      <c r="B51" s="97"/>
      <c r="C51" s="85"/>
      <c r="D51" s="90"/>
      <c r="E51" s="90"/>
      <c r="F51" s="93"/>
      <c r="G51" s="93"/>
      <c r="H51" s="59"/>
      <c r="I51" s="88"/>
      <c r="J51" s="62"/>
    </row>
    <row r="52" customFormat="false" ht="13.5" hidden="false" customHeight="true" outlineLevel="0" collapsed="false">
      <c r="A52" s="83" t="s">
        <v>69</v>
      </c>
      <c r="B52" s="84" t="s">
        <v>70</v>
      </c>
      <c r="C52" s="85" t="s">
        <v>29</v>
      </c>
      <c r="D52" s="90" t="n">
        <v>2</v>
      </c>
      <c r="E52" s="90"/>
      <c r="F52" s="93"/>
      <c r="G52" s="93" t="n">
        <f aca="false">F52*$D52</f>
        <v>0</v>
      </c>
      <c r="H52" s="59" t="n">
        <f aca="false">0</f>
        <v>0</v>
      </c>
      <c r="I52" s="88" t="n">
        <v>1</v>
      </c>
      <c r="J52" s="62"/>
    </row>
    <row r="53" customFormat="false" ht="12.75" hidden="false" customHeight="false" outlineLevel="0" collapsed="false">
      <c r="A53" s="83"/>
      <c r="B53" s="84"/>
      <c r="C53" s="85"/>
      <c r="D53" s="90"/>
      <c r="E53" s="90"/>
      <c r="F53" s="93"/>
      <c r="G53" s="93"/>
      <c r="H53" s="59"/>
      <c r="I53" s="88"/>
      <c r="J53" s="62"/>
    </row>
    <row r="54" customFormat="false" ht="12.75" hidden="false" customHeight="false" outlineLevel="0" collapsed="false">
      <c r="A54" s="83" t="s">
        <v>71</v>
      </c>
      <c r="B54" s="92" t="s">
        <v>56</v>
      </c>
      <c r="C54" s="85" t="s">
        <v>29</v>
      </c>
      <c r="D54" s="90" t="n">
        <v>3</v>
      </c>
      <c r="E54" s="90"/>
      <c r="F54" s="93"/>
      <c r="G54" s="93" t="n">
        <f aca="false">F54*$D54</f>
        <v>0</v>
      </c>
      <c r="H54" s="59" t="n">
        <f aca="false">0</f>
        <v>0</v>
      </c>
      <c r="I54" s="88" t="n">
        <v>1</v>
      </c>
      <c r="J54" s="62"/>
    </row>
    <row r="55" customFormat="false" ht="12.75" hidden="false" customHeight="false" outlineLevel="0" collapsed="false">
      <c r="A55" s="83"/>
      <c r="B55" s="92"/>
      <c r="C55" s="85"/>
      <c r="D55" s="90"/>
      <c r="E55" s="90"/>
      <c r="F55" s="93"/>
      <c r="G55" s="93"/>
      <c r="H55" s="59"/>
      <c r="I55" s="88"/>
      <c r="J55" s="62"/>
    </row>
    <row r="56" customFormat="false" ht="13.5" hidden="false" customHeight="true" outlineLevel="0" collapsed="false">
      <c r="A56" s="83" t="s">
        <v>72</v>
      </c>
      <c r="B56" s="84" t="s">
        <v>59</v>
      </c>
      <c r="C56" s="85" t="s">
        <v>60</v>
      </c>
      <c r="D56" s="90" t="n">
        <f aca="false">ROUNDUP(I56,1)+1</f>
        <v>13.8</v>
      </c>
      <c r="E56" s="90"/>
      <c r="F56" s="93"/>
      <c r="G56" s="93" t="n">
        <f aca="false">F56*$D56</f>
        <v>0</v>
      </c>
      <c r="H56" s="59" t="n">
        <f aca="false">0</f>
        <v>0</v>
      </c>
      <c r="I56" s="100" t="n">
        <f aca="false">3.14*0.16*I50+3.14*0.25*I48+3.14*0.2*I49</f>
        <v>12.7484</v>
      </c>
      <c r="J56" s="62"/>
    </row>
    <row r="57" customFormat="false" ht="12.75" hidden="false" customHeight="false" outlineLevel="0" collapsed="false">
      <c r="A57" s="96"/>
      <c r="B57" s="84"/>
      <c r="C57" s="85"/>
      <c r="D57" s="90"/>
      <c r="E57" s="101"/>
      <c r="F57" s="86"/>
      <c r="G57" s="87"/>
      <c r="H57" s="59"/>
      <c r="I57" s="88"/>
      <c r="J57" s="62"/>
    </row>
    <row r="58" customFormat="false" ht="12.75" hidden="false" customHeight="false" outlineLevel="0" collapsed="false">
      <c r="A58" s="76" t="s">
        <v>73</v>
      </c>
      <c r="B58" s="77" t="s">
        <v>74</v>
      </c>
      <c r="C58" s="78"/>
      <c r="D58" s="89"/>
      <c r="E58" s="79"/>
      <c r="F58" s="80" t="s">
        <v>27</v>
      </c>
      <c r="G58" s="81" t="n">
        <f aca="false">SUM(G59:G67)</f>
        <v>0</v>
      </c>
      <c r="H58" s="59"/>
      <c r="I58" s="82"/>
      <c r="J58" s="62"/>
    </row>
    <row r="59" customFormat="false" ht="12.75" hidden="false" customHeight="false" outlineLevel="0" collapsed="false">
      <c r="A59" s="83"/>
      <c r="B59" s="84"/>
      <c r="C59" s="85"/>
      <c r="D59" s="85"/>
      <c r="E59" s="86"/>
      <c r="F59" s="86"/>
      <c r="G59" s="87"/>
      <c r="H59" s="59"/>
      <c r="I59" s="88"/>
      <c r="J59" s="62"/>
    </row>
    <row r="60" customFormat="false" ht="12.75" hidden="false" customHeight="false" outlineLevel="0" collapsed="false">
      <c r="A60" s="83" t="s">
        <v>75</v>
      </c>
      <c r="B60" s="92" t="s">
        <v>76</v>
      </c>
      <c r="C60" s="85" t="s">
        <v>29</v>
      </c>
      <c r="D60" s="90" t="n">
        <v>1</v>
      </c>
      <c r="E60" s="90"/>
      <c r="F60" s="93"/>
      <c r="G60" s="93" t="n">
        <f aca="false">F60*$D60</f>
        <v>0</v>
      </c>
      <c r="H60" s="59" t="n">
        <f aca="false">0</f>
        <v>0</v>
      </c>
      <c r="I60" s="88" t="n">
        <v>1</v>
      </c>
      <c r="J60" s="62"/>
    </row>
    <row r="61" customFormat="false" ht="12.75" hidden="false" customHeight="false" outlineLevel="0" collapsed="false">
      <c r="A61" s="83"/>
      <c r="B61" s="92"/>
      <c r="C61" s="85"/>
      <c r="D61" s="90"/>
      <c r="E61" s="90"/>
      <c r="F61" s="93"/>
      <c r="G61" s="93"/>
      <c r="H61" s="59"/>
      <c r="I61" s="88"/>
      <c r="J61" s="62"/>
    </row>
    <row r="62" s="62" customFormat="true" ht="13.5" hidden="false" customHeight="true" outlineLevel="0" collapsed="false">
      <c r="A62" s="83" t="s">
        <v>77</v>
      </c>
      <c r="B62" s="102" t="s">
        <v>78</v>
      </c>
      <c r="C62" s="85"/>
      <c r="D62" s="90"/>
      <c r="E62" s="90"/>
      <c r="F62" s="93"/>
      <c r="G62" s="93"/>
      <c r="H62" s="59"/>
      <c r="I62" s="88"/>
    </row>
    <row r="63" s="62" customFormat="true" ht="13.5" hidden="false" customHeight="true" outlineLevel="0" collapsed="false">
      <c r="A63" s="83"/>
      <c r="B63" s="84" t="s">
        <v>79</v>
      </c>
      <c r="C63" s="85"/>
      <c r="D63" s="90"/>
      <c r="E63" s="90"/>
      <c r="F63" s="93"/>
      <c r="G63" s="93"/>
      <c r="H63" s="59"/>
      <c r="I63" s="88"/>
    </row>
    <row r="64" s="62" customFormat="true" ht="13.5" hidden="false" customHeight="true" outlineLevel="0" collapsed="false">
      <c r="A64" s="83" t="s">
        <v>80</v>
      </c>
      <c r="B64" s="103" t="s">
        <v>81</v>
      </c>
      <c r="C64" s="85" t="s">
        <v>29</v>
      </c>
      <c r="D64" s="90" t="n">
        <v>1</v>
      </c>
      <c r="E64" s="90"/>
      <c r="F64" s="93"/>
      <c r="G64" s="91" t="s">
        <v>82</v>
      </c>
      <c r="H64" s="59"/>
      <c r="I64" s="88"/>
    </row>
    <row r="65" s="62" customFormat="true" ht="13.5" hidden="false" customHeight="true" outlineLevel="0" collapsed="false">
      <c r="A65" s="83"/>
      <c r="B65" s="103"/>
      <c r="C65" s="85"/>
      <c r="D65" s="90"/>
      <c r="E65" s="90"/>
      <c r="F65" s="93"/>
      <c r="G65" s="91"/>
      <c r="H65" s="59"/>
      <c r="I65" s="88"/>
    </row>
    <row r="66" customFormat="false" ht="12.75" hidden="false" customHeight="false" outlineLevel="0" collapsed="false">
      <c r="A66" s="83" t="s">
        <v>83</v>
      </c>
      <c r="B66" s="84" t="s">
        <v>84</v>
      </c>
      <c r="C66" s="85" t="s">
        <v>29</v>
      </c>
      <c r="D66" s="90" t="n">
        <v>1</v>
      </c>
      <c r="E66" s="90"/>
      <c r="F66" s="93"/>
      <c r="G66" s="93" t="n">
        <f aca="false">F66*$D66</f>
        <v>0</v>
      </c>
      <c r="H66" s="59" t="n">
        <f aca="false">0</f>
        <v>0</v>
      </c>
      <c r="I66" s="88" t="n">
        <v>1</v>
      </c>
      <c r="J66" s="62"/>
    </row>
    <row r="67" customFormat="false" ht="12.75" hidden="false" customHeight="false" outlineLevel="0" collapsed="false">
      <c r="A67" s="104"/>
      <c r="B67" s="105"/>
      <c r="C67" s="106"/>
      <c r="D67" s="104"/>
      <c r="E67" s="104"/>
      <c r="F67" s="107"/>
      <c r="G67" s="107"/>
      <c r="H67" s="59"/>
      <c r="I67" s="108"/>
      <c r="J67" s="62"/>
    </row>
    <row r="68" customFormat="false" ht="12.75" hidden="false" customHeight="false" outlineLevel="0" collapsed="false">
      <c r="A68" s="109"/>
      <c r="B68" s="58"/>
      <c r="C68" s="59"/>
      <c r="D68" s="59"/>
      <c r="E68" s="110"/>
      <c r="F68" s="111"/>
      <c r="G68" s="112"/>
      <c r="H68" s="64"/>
      <c r="I68" s="113"/>
      <c r="J68" s="62"/>
    </row>
    <row r="69" customFormat="false" ht="12.75" hidden="false" customHeight="false" outlineLevel="0" collapsed="false">
      <c r="A69" s="76" t="s">
        <v>85</v>
      </c>
      <c r="B69" s="77"/>
      <c r="C69" s="78"/>
      <c r="D69" s="89"/>
      <c r="E69" s="79"/>
      <c r="F69" s="80"/>
      <c r="G69" s="81"/>
      <c r="H69" s="59"/>
      <c r="I69" s="82"/>
      <c r="J69" s="62"/>
    </row>
    <row r="70" customFormat="false" ht="5.25" hidden="false" customHeight="true" outlineLevel="0" collapsed="false">
      <c r="A70" s="71"/>
      <c r="B70" s="114"/>
      <c r="C70" s="115"/>
      <c r="D70" s="116"/>
      <c r="E70" s="117"/>
      <c r="F70" s="117"/>
      <c r="G70" s="118"/>
      <c r="H70" s="119"/>
      <c r="J70" s="62"/>
    </row>
    <row r="71" s="123" customFormat="true" ht="12.75" hidden="false" customHeight="false" outlineLevel="0" collapsed="false">
      <c r="A71" s="97" t="str">
        <f aca="false">A8</f>
        <v>C-0.</v>
      </c>
      <c r="B71" s="120" t="str">
        <f aca="false">B8</f>
        <v>INSTALLATION DE CHANTIER</v>
      </c>
      <c r="C71" s="59"/>
      <c r="D71" s="58"/>
      <c r="E71" s="60"/>
      <c r="F71" s="60"/>
      <c r="G71" s="121" t="n">
        <f aca="false">G8</f>
        <v>0</v>
      </c>
      <c r="H71" s="119"/>
      <c r="I71" s="4"/>
      <c r="J71" s="122"/>
    </row>
    <row r="72" s="123" customFormat="true" ht="12.75" hidden="false" customHeight="false" outlineLevel="0" collapsed="false">
      <c r="A72" s="97" t="str">
        <f aca="false">A12</f>
        <v>C-1.</v>
      </c>
      <c r="B72" s="120" t="str">
        <f aca="false">B12</f>
        <v>TRAVAUX DE VENTILATION EXTRACTION ATRIUM </v>
      </c>
      <c r="C72" s="59"/>
      <c r="D72" s="58"/>
      <c r="E72" s="60"/>
      <c r="F72" s="60"/>
      <c r="G72" s="121" t="n">
        <f aca="false">G12</f>
        <v>0</v>
      </c>
      <c r="H72" s="119"/>
      <c r="I72" s="4"/>
      <c r="J72" s="122"/>
    </row>
    <row r="73" s="123" customFormat="true" ht="12.75" hidden="false" customHeight="false" outlineLevel="0" collapsed="false">
      <c r="A73" s="97" t="str">
        <f aca="false">A39</f>
        <v>C-2.</v>
      </c>
      <c r="B73" s="120" t="str">
        <f aca="false">B39</f>
        <v>TRAVAUX DE VENTILATION SOUFFLAGE ATRIUM</v>
      </c>
      <c r="C73" s="59"/>
      <c r="D73" s="58"/>
      <c r="E73" s="60"/>
      <c r="F73" s="60"/>
      <c r="G73" s="121" t="n">
        <f aca="false">G39</f>
        <v>0</v>
      </c>
      <c r="H73" s="119"/>
      <c r="I73" s="4"/>
      <c r="J73" s="122"/>
    </row>
    <row r="74" s="123" customFormat="true" ht="12.75" hidden="false" customHeight="false" outlineLevel="0" collapsed="false">
      <c r="A74" s="124" t="str">
        <f aca="false">+A58</f>
        <v>C-3.</v>
      </c>
      <c r="B74" s="125" t="str">
        <f aca="false">+B58</f>
        <v>TRAVAUX ET OUVRAGES DIVERS</v>
      </c>
      <c r="C74" s="126"/>
      <c r="D74" s="127"/>
      <c r="E74" s="128"/>
      <c r="F74" s="128"/>
      <c r="G74" s="129" t="n">
        <f aca="false">G58</f>
        <v>0</v>
      </c>
      <c r="H74" s="119"/>
      <c r="I74" s="4"/>
      <c r="J74" s="122"/>
    </row>
    <row r="75" s="123" customFormat="true" ht="12.75" hidden="false" customHeight="false" outlineLevel="0" collapsed="false">
      <c r="A75" s="58"/>
      <c r="B75" s="62"/>
      <c r="C75" s="68"/>
      <c r="D75" s="130"/>
      <c r="E75" s="130"/>
      <c r="F75" s="60"/>
      <c r="G75" s="131"/>
      <c r="H75" s="119"/>
      <c r="I75" s="4"/>
      <c r="J75" s="122"/>
    </row>
    <row r="76" customFormat="false" ht="20.25" hidden="false" customHeight="true" outlineLevel="0" collapsed="false">
      <c r="A76" s="58"/>
      <c r="B76" s="58"/>
      <c r="C76" s="132"/>
      <c r="D76" s="133"/>
      <c r="E76" s="134"/>
      <c r="F76" s="135" t="s">
        <v>86</v>
      </c>
      <c r="G76" s="136" t="n">
        <f aca="false">SUM(G71:G75)</f>
        <v>0</v>
      </c>
      <c r="H76" s="58"/>
      <c r="I76" s="113"/>
      <c r="J76" s="61"/>
    </row>
    <row r="77" customFormat="false" ht="12.75" hidden="false" customHeight="false" outlineLevel="0" collapsed="false">
      <c r="A77" s="58"/>
      <c r="B77" s="58"/>
      <c r="C77" s="59"/>
      <c r="D77" s="110"/>
      <c r="E77" s="110"/>
      <c r="F77" s="111"/>
      <c r="G77" s="112"/>
      <c r="H77" s="58"/>
      <c r="I77" s="113"/>
      <c r="J77" s="61"/>
    </row>
    <row r="78" customFormat="false" ht="12.75" hidden="false" customHeight="false" outlineLevel="0" collapsed="false">
      <c r="A78" s="58"/>
      <c r="B78" s="58"/>
      <c r="C78" s="68" t="s">
        <v>87</v>
      </c>
      <c r="D78" s="137"/>
      <c r="E78" s="137"/>
      <c r="F78" s="137" t="n">
        <v>0.2</v>
      </c>
      <c r="G78" s="138" t="n">
        <f aca="false">G76*0.2</f>
        <v>0</v>
      </c>
      <c r="H78" s="58"/>
      <c r="I78" s="113"/>
      <c r="J78" s="61"/>
    </row>
    <row r="79" customFormat="false" ht="12.75" hidden="false" customHeight="false" outlineLevel="0" collapsed="false">
      <c r="A79" s="58"/>
      <c r="B79" s="58"/>
      <c r="C79" s="59"/>
      <c r="D79" s="110"/>
      <c r="E79" s="110"/>
      <c r="F79" s="111"/>
      <c r="G79" s="112"/>
      <c r="H79" s="58"/>
      <c r="I79" s="113"/>
      <c r="J79" s="61"/>
    </row>
    <row r="80" customFormat="false" ht="20.25" hidden="false" customHeight="true" outlineLevel="0" collapsed="false">
      <c r="A80" s="58"/>
      <c r="B80" s="58"/>
      <c r="C80" s="132"/>
      <c r="D80" s="133"/>
      <c r="E80" s="134"/>
      <c r="F80" s="135" t="s">
        <v>88</v>
      </c>
      <c r="G80" s="136" t="n">
        <f aca="false">G78+G76</f>
        <v>0</v>
      </c>
      <c r="H80" s="58"/>
      <c r="I80" s="113"/>
      <c r="J80" s="61"/>
    </row>
    <row r="81" customFormat="false" ht="12.75" hidden="false" customHeight="false" outlineLevel="0" collapsed="false">
      <c r="A81" s="58"/>
      <c r="B81" s="58"/>
      <c r="C81" s="59"/>
      <c r="D81" s="110"/>
      <c r="E81" s="110"/>
      <c r="F81" s="111"/>
      <c r="G81" s="112"/>
      <c r="H81" s="58"/>
      <c r="I81" s="113"/>
      <c r="J81" s="61"/>
    </row>
    <row r="82" customFormat="false" ht="12.75" hidden="false" customHeight="false" outlineLevel="0" collapsed="false">
      <c r="A82" s="58"/>
      <c r="B82" s="58"/>
      <c r="C82" s="59"/>
      <c r="D82" s="110"/>
      <c r="E82" s="110"/>
      <c r="F82" s="111"/>
      <c r="G82" s="112"/>
      <c r="H82" s="58"/>
      <c r="I82" s="113"/>
      <c r="J82" s="61"/>
    </row>
    <row r="83" customFormat="false" ht="12.75" hidden="false" customHeight="false" outlineLevel="0" collapsed="false">
      <c r="A83" s="58"/>
      <c r="B83" s="58"/>
      <c r="C83" s="59"/>
      <c r="D83" s="110"/>
      <c r="E83" s="110"/>
      <c r="F83" s="111"/>
      <c r="G83" s="112"/>
      <c r="H83" s="58"/>
      <c r="I83" s="113"/>
      <c r="J83" s="61"/>
    </row>
    <row r="84" customFormat="false" ht="12.75" hidden="false" customHeight="false" outlineLevel="0" collapsed="false">
      <c r="A84" s="58" t="s">
        <v>89</v>
      </c>
      <c r="B84" s="58"/>
      <c r="C84" s="59"/>
      <c r="D84" s="110"/>
      <c r="E84" s="110"/>
      <c r="F84" s="111"/>
      <c r="G84" s="112"/>
      <c r="H84" s="58"/>
      <c r="I84" s="113"/>
      <c r="J84" s="61"/>
    </row>
    <row r="85" customFormat="false" ht="12.75" hidden="false" customHeight="false" outlineLevel="0" collapsed="false">
      <c r="A85" s="58"/>
      <c r="B85" s="58" t="s">
        <v>90</v>
      </c>
      <c r="C85" s="59"/>
      <c r="D85" s="110"/>
      <c r="E85" s="110"/>
      <c r="F85" s="111"/>
      <c r="G85" s="112"/>
      <c r="H85" s="58"/>
      <c r="I85" s="113"/>
      <c r="J85" s="61"/>
    </row>
    <row r="86" customFormat="false" ht="12.75" hidden="false" customHeight="false" outlineLevel="0" collapsed="false">
      <c r="A86" s="58"/>
      <c r="B86" s="58" t="s">
        <v>90</v>
      </c>
      <c r="C86" s="59"/>
      <c r="D86" s="110"/>
      <c r="E86" s="110"/>
      <c r="F86" s="111"/>
      <c r="G86" s="112"/>
      <c r="H86" s="58"/>
      <c r="I86" s="113"/>
      <c r="J86" s="61"/>
    </row>
    <row r="87" customFormat="false" ht="12.75" hidden="false" customHeight="false" outlineLevel="0" collapsed="false">
      <c r="A87" s="58"/>
      <c r="B87" s="58"/>
      <c r="C87" s="59"/>
      <c r="D87" s="110"/>
      <c r="E87" s="110"/>
      <c r="F87" s="111"/>
      <c r="G87" s="112"/>
      <c r="H87" s="58"/>
      <c r="I87" s="113"/>
      <c r="J87" s="61"/>
    </row>
    <row r="88" customFormat="false" ht="12.75" hidden="false" customHeight="false" outlineLevel="0" collapsed="false">
      <c r="A88" s="58"/>
      <c r="B88" s="58"/>
      <c r="C88" s="59"/>
      <c r="D88" s="110"/>
      <c r="E88" s="110"/>
      <c r="F88" s="111"/>
      <c r="G88" s="112"/>
      <c r="H88" s="58"/>
      <c r="I88" s="113"/>
      <c r="J88" s="61"/>
    </row>
    <row r="89" customFormat="false" ht="12.75" hidden="false" customHeight="false" outlineLevel="0" collapsed="false">
      <c r="A89" s="58"/>
      <c r="B89" s="58"/>
      <c r="C89" s="59"/>
      <c r="D89" s="110"/>
      <c r="E89" s="110"/>
      <c r="F89" s="111"/>
      <c r="G89" s="112"/>
      <c r="H89" s="58"/>
      <c r="I89" s="113"/>
      <c r="J89" s="61"/>
    </row>
    <row r="90" customFormat="false" ht="12.75" hidden="false" customHeight="false" outlineLevel="0" collapsed="false">
      <c r="A90" s="58"/>
      <c r="B90" s="58"/>
      <c r="C90" s="59"/>
      <c r="D90" s="110"/>
      <c r="E90" s="110"/>
      <c r="F90" s="111"/>
      <c r="G90" s="112"/>
      <c r="H90" s="58"/>
      <c r="I90" s="113"/>
      <c r="J90" s="61"/>
    </row>
    <row r="91" customFormat="false" ht="12.75" hidden="false" customHeight="false" outlineLevel="0" collapsed="false">
      <c r="A91" s="58"/>
      <c r="B91" s="58"/>
      <c r="C91" s="59"/>
      <c r="D91" s="60"/>
      <c r="E91" s="60"/>
      <c r="F91" s="60"/>
      <c r="G91" s="60"/>
      <c r="H91" s="58"/>
      <c r="J91" s="61"/>
    </row>
    <row r="92" customFormat="false" ht="12.75" hidden="false" customHeight="false" outlineLevel="0" collapsed="false">
      <c r="A92" s="58"/>
      <c r="B92" s="109" t="s">
        <v>91</v>
      </c>
      <c r="C92" s="59"/>
      <c r="D92" s="139" t="s">
        <v>92</v>
      </c>
      <c r="E92" s="139"/>
      <c r="F92" s="139"/>
      <c r="G92" s="139"/>
      <c r="H92" s="58"/>
      <c r="J92" s="61"/>
    </row>
    <row r="93" customFormat="false" ht="12.75" hidden="false" customHeight="false" outlineLevel="0" collapsed="false">
      <c r="A93" s="58"/>
      <c r="B93" s="58" t="s">
        <v>93</v>
      </c>
      <c r="C93" s="59"/>
      <c r="D93" s="60"/>
      <c r="E93" s="60"/>
      <c r="F93" s="60"/>
      <c r="G93" s="60"/>
      <c r="H93" s="58"/>
      <c r="J93" s="61"/>
    </row>
    <row r="94" customFormat="false" ht="12.75" hidden="false" customHeight="false" outlineLevel="0" collapsed="false">
      <c r="A94" s="58"/>
      <c r="B94" s="62"/>
      <c r="C94" s="59"/>
      <c r="D94" s="139" t="s">
        <v>94</v>
      </c>
      <c r="E94" s="139"/>
      <c r="F94" s="139"/>
      <c r="G94" s="139"/>
      <c r="H94" s="58"/>
      <c r="J94" s="61"/>
    </row>
    <row r="95" customFormat="false" ht="12.75" hidden="false" customHeight="false" outlineLevel="0" collapsed="false">
      <c r="A95" s="58"/>
      <c r="B95" s="62"/>
      <c r="C95" s="59"/>
      <c r="D95" s="60"/>
      <c r="E95" s="60"/>
      <c r="F95" s="60"/>
      <c r="G95" s="60"/>
      <c r="H95" s="58"/>
      <c r="J95" s="61"/>
    </row>
    <row r="96" customFormat="false" ht="12.75" hidden="false" customHeight="false" outlineLevel="0" collapsed="false">
      <c r="A96" s="58"/>
      <c r="B96" s="58"/>
      <c r="C96" s="59"/>
      <c r="D96" s="130"/>
      <c r="E96" s="130"/>
      <c r="F96" s="60"/>
      <c r="G96" s="60"/>
      <c r="H96" s="58"/>
      <c r="J96" s="61"/>
    </row>
    <row r="97" customFormat="false" ht="12.75" hidden="false" customHeight="false" outlineLevel="0" collapsed="false">
      <c r="A97" s="58"/>
      <c r="B97" s="58"/>
      <c r="C97" s="59"/>
      <c r="D97" s="60"/>
      <c r="E97" s="60"/>
      <c r="F97" s="60"/>
      <c r="G97" s="60"/>
      <c r="H97" s="58"/>
      <c r="J97" s="61"/>
    </row>
  </sheetData>
  <sheetProtection algorithmName="SHA-512" hashValue="LpUWkIZ8IFJv0UfzbSToZVJZoaHzPkklRVSsdvt9W3dVdNkr2MMJWJTw38O8tnX5A1bzOWbd2vAYJyuDBFSZ9A==" saltValue="ub+2gr/BvUVl8fCE0yeLfw==" spinCount="100000" sheet="true" selectLockedCells="true"/>
  <printOptions headings="false" gridLines="false" gridLinesSet="true" horizontalCentered="true" verticalCentered="false"/>
  <pageMargins left="0.708333333333333" right="0.708333333333333" top="0.579166666666667" bottom="0.6375" header="0.315277777777778" footer="0.315277777777778"/>
  <pageSetup paperSize="9" scale="100" fitToWidth="1" fitToHeight="3" pageOrder="downThenOver" orientation="portrait" blackAndWhite="false" draft="false" cellComments="none" horizontalDpi="300" verticalDpi="300" copies="1"/>
  <headerFooter differentFirst="true" differentOddEven="false">
    <oddHeader>&amp;L&amp;"Tahoma,Normal"&amp;8PALAIS EPISCOPAL
Restauration toiture et verrière du bâtiment Rotonde
PHASE PRO-DCE  &amp;C&amp;"Tahoma,Normal"&amp;8DPGF  LOT 04_VENTILATION&amp;R&amp;8Indice 4</oddHeader>
    <oddFooter>&amp;L&amp;"Bauhaus 93,Normal"&amp;8INGEDEC&amp;R&amp;"Tahoma,Normal"&amp;8Page &amp;P/&amp;N</oddFooter>
    <firstHeader/>
    <firstFooter/>
  </headerFooter>
  <rowBreaks count="1" manualBreakCount="1">
    <brk id="57" man="true" max="16383" min="0"/>
  </rowBreaks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EABD9663D27C42B65E480A9954C577" ma:contentTypeVersion="18" ma:contentTypeDescription="Crée un document." ma:contentTypeScope="" ma:versionID="ff4ad9ac98dd21a39547bf9852246d99">
  <xsd:schema xmlns:xsd="http://www.w3.org/2001/XMLSchema" xmlns:xs="http://www.w3.org/2001/XMLSchema" xmlns:p="http://schemas.microsoft.com/office/2006/metadata/properties" xmlns:ns2="cc09c112-89fd-47b4-82d5-375b2552fd62" xmlns:ns3="bfb35613-f04a-4acd-8d90-0d14b862121e" targetNamespace="http://schemas.microsoft.com/office/2006/metadata/properties" ma:root="true" ma:fieldsID="1326bb9380d17b55b1a180825fbe72f5" ns2:_="" ns3:_="">
    <xsd:import namespace="cc09c112-89fd-47b4-82d5-375b2552fd62"/>
    <xsd:import namespace="bfb35613-f04a-4acd-8d90-0d14b86212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DH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09c112-89fd-47b4-82d5-375b2552f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570a89ca-6662-4dd9-bf8b-83bcac5114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DH" ma:index="20" nillable="true" ma:displayName="DH" ma:format="DateTime" ma:internalName="DH">
      <xsd:simpleType>
        <xsd:restriction base="dms:DateTime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b35613-f04a-4acd-8d90-0d14b862121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33f21ea-d2ba-4481-9958-a89399168b9c}" ma:internalName="TaxCatchAll" ma:showField="CatchAllData" ma:web="bfb35613-f04a-4acd-8d90-0d14b86212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fb35613-f04a-4acd-8d90-0d14b862121e" xsi:nil="true"/>
    <lcf76f155ced4ddcb4097134ff3c332f xmlns="cc09c112-89fd-47b4-82d5-375b2552fd62">
      <Terms xmlns="http://schemas.microsoft.com/office/infopath/2007/PartnerControls"/>
    </lcf76f155ced4ddcb4097134ff3c332f>
    <DH xmlns="cc09c112-89fd-47b4-82d5-375b2552fd62" xsi:nil="true"/>
  </documentManagement>
</p:properties>
</file>

<file path=customXml/itemProps1.xml><?xml version="1.0" encoding="utf-8"?>
<ds:datastoreItem xmlns:ds="http://schemas.openxmlformats.org/officeDocument/2006/customXml" ds:itemID="{F44C45B1-49EA-4572-A0BB-AF037EB5C1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834DB2-938A-4175-8C24-A78245E6BC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09c112-89fd-47b4-82d5-375b2552fd62"/>
    <ds:schemaRef ds:uri="bfb35613-f04a-4acd-8d90-0d14b86212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7F4D9F4-CE7C-4330-8FCB-F8C298C9BF6B}">
  <ds:schemaRefs>
    <ds:schemaRef ds:uri="bfb35613-f04a-4acd-8d90-0d14b862121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cc09c112-89fd-47b4-82d5-375b2552fd62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2025-05-26T15:57:53Z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0x01010003EABD9663D27C42B65E480A9954C577</vt:lpwstr>
  </property>
  <property fmtid="{D5CDD505-2E9C-101B-9397-08002B2CF9AE}" pid="3" name="MediaServiceImageTags">
    <vt:lpwstr/>
  </property>
</Properties>
</file>